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F:\Users\Inese\Dokumenti\visi dok\2_iepirkums pasvald vajadz_2\1_TIRGUS_IZPETES_no2022\00_TIRGUS_IZPETES_2024\Kabineta_tualetes_ remonts\"/>
    </mc:Choice>
  </mc:AlternateContent>
  <xr:revisionPtr revIDLastSave="0" documentId="13_ncr:1_{7DC27C41-95BE-476D-96E2-6E38379D5CA8}" xr6:coauthVersionLast="47" xr6:coauthVersionMax="47" xr10:uidLastSave="{00000000-0000-0000-0000-000000000000}"/>
  <bookViews>
    <workbookView xWindow="-120" yWindow="-120" windowWidth="29040" windowHeight="15840" tabRatio="500" activeTab="1" xr2:uid="{00000000-000D-0000-FFFF-FFFF00000000}"/>
  </bookViews>
  <sheets>
    <sheet name="Kabineta remonts" sheetId="8" r:id="rId1"/>
    <sheet name="WC remonts " sheetId="10" r:id="rId2"/>
  </sheets>
  <calcPr calcId="191029"/>
</workbook>
</file>

<file path=xl/calcChain.xml><?xml version="1.0" encoding="utf-8"?>
<calcChain xmlns="http://schemas.openxmlformats.org/spreadsheetml/2006/main">
  <c r="H28" i="8" l="1"/>
  <c r="H27" i="8"/>
  <c r="O14" i="8"/>
  <c r="H17" i="8"/>
  <c r="N14" i="8"/>
  <c r="P16" i="10"/>
  <c r="P23" i="10"/>
  <c r="P18" i="8"/>
  <c r="P25" i="8"/>
  <c r="O31" i="10" l="1"/>
  <c r="N31" i="10"/>
  <c r="L31" i="10"/>
  <c r="O30" i="10"/>
  <c r="N30" i="10"/>
  <c r="L30" i="10"/>
  <c r="O29" i="10"/>
  <c r="N29" i="10"/>
  <c r="L29" i="10"/>
  <c r="O28" i="10"/>
  <c r="N28" i="10"/>
  <c r="L28" i="10"/>
  <c r="O27" i="10"/>
  <c r="N27" i="10"/>
  <c r="L27" i="10"/>
  <c r="O26" i="10"/>
  <c r="N26" i="10"/>
  <c r="L26" i="10"/>
  <c r="O25" i="10"/>
  <c r="N25" i="10"/>
  <c r="L25" i="10"/>
  <c r="O24" i="10"/>
  <c r="N24" i="10"/>
  <c r="L24" i="10"/>
  <c r="O22" i="10"/>
  <c r="N22" i="10"/>
  <c r="L22" i="10"/>
  <c r="O21" i="10"/>
  <c r="N21" i="10"/>
  <c r="L21" i="10"/>
  <c r="O20" i="10"/>
  <c r="N20" i="10"/>
  <c r="L20" i="10"/>
  <c r="O19" i="10"/>
  <c r="N19" i="10"/>
  <c r="L19" i="10"/>
  <c r="O18" i="10"/>
  <c r="N18" i="10"/>
  <c r="L18" i="10"/>
  <c r="O17" i="10"/>
  <c r="N17" i="10"/>
  <c r="L17" i="10"/>
  <c r="O15" i="10"/>
  <c r="N15" i="10"/>
  <c r="L15" i="10"/>
  <c r="O14" i="10"/>
  <c r="N14" i="10"/>
  <c r="L14" i="10"/>
  <c r="H31" i="10"/>
  <c r="M31" i="10" s="1"/>
  <c r="P31" i="10" s="1"/>
  <c r="H30" i="10"/>
  <c r="M30" i="10" s="1"/>
  <c r="P30" i="10" s="1"/>
  <c r="H29" i="10"/>
  <c r="M29" i="10" s="1"/>
  <c r="H28" i="10"/>
  <c r="K28" i="10" s="1"/>
  <c r="H27" i="10"/>
  <c r="M27" i="10" s="1"/>
  <c r="H26" i="10"/>
  <c r="M26" i="10" s="1"/>
  <c r="P26" i="10" s="1"/>
  <c r="H25" i="10"/>
  <c r="M25" i="10" s="1"/>
  <c r="H24" i="10"/>
  <c r="M24" i="10" s="1"/>
  <c r="H22" i="10"/>
  <c r="M22" i="10" s="1"/>
  <c r="H21" i="10"/>
  <c r="K21" i="10" s="1"/>
  <c r="H20" i="10"/>
  <c r="K20" i="10" s="1"/>
  <c r="H19" i="10"/>
  <c r="M19" i="10" s="1"/>
  <c r="H18" i="10"/>
  <c r="M18" i="10" s="1"/>
  <c r="H17" i="10"/>
  <c r="M17" i="10" s="1"/>
  <c r="P17" i="10" s="1"/>
  <c r="H15" i="10"/>
  <c r="M15" i="10" s="1"/>
  <c r="H14" i="10"/>
  <c r="K14" i="10" s="1"/>
  <c r="H13" i="10"/>
  <c r="M13" i="10" s="1"/>
  <c r="O13" i="10"/>
  <c r="N13" i="10"/>
  <c r="L13" i="10"/>
  <c r="P15" i="10" l="1"/>
  <c r="P22" i="10"/>
  <c r="P27" i="10"/>
  <c r="K31" i="10"/>
  <c r="P18" i="10"/>
  <c r="L32" i="10"/>
  <c r="P13" i="10"/>
  <c r="N32" i="10"/>
  <c r="P19" i="10"/>
  <c r="P24" i="10"/>
  <c r="M20" i="10"/>
  <c r="P20" i="10" s="1"/>
  <c r="O32" i="10"/>
  <c r="P25" i="10"/>
  <c r="P29" i="10"/>
  <c r="K18" i="10"/>
  <c r="K26" i="10"/>
  <c r="K29" i="10"/>
  <c r="M14" i="10"/>
  <c r="P14" i="10" s="1"/>
  <c r="M28" i="10"/>
  <c r="P28" i="10" s="1"/>
  <c r="K15" i="10"/>
  <c r="K24" i="10"/>
  <c r="K27" i="10"/>
  <c r="K19" i="10"/>
  <c r="M21" i="10"/>
  <c r="P21" i="10" s="1"/>
  <c r="K25" i="10"/>
  <c r="K17" i="10"/>
  <c r="K30" i="10"/>
  <c r="K22" i="10"/>
  <c r="K13" i="10"/>
  <c r="H32" i="8"/>
  <c r="K32" i="8" s="1"/>
  <c r="H29" i="8"/>
  <c r="H30" i="8"/>
  <c r="H31" i="8"/>
  <c r="H24" i="8"/>
  <c r="H26" i="8"/>
  <c r="H20" i="8"/>
  <c r="H21" i="8"/>
  <c r="H22" i="8"/>
  <c r="H23" i="8"/>
  <c r="H19" i="8"/>
  <c r="H15" i="8"/>
  <c r="H16" i="8"/>
  <c r="H14" i="8"/>
  <c r="L27" i="8"/>
  <c r="L28" i="8"/>
  <c r="L29" i="8"/>
  <c r="L30" i="8"/>
  <c r="L31" i="8"/>
  <c r="L32" i="8"/>
  <c r="L26" i="8"/>
  <c r="L14" i="8"/>
  <c r="L17" i="8"/>
  <c r="M32" i="10" l="1"/>
  <c r="P32" i="10"/>
  <c r="O30" i="8"/>
  <c r="N30" i="8"/>
  <c r="M30" i="8"/>
  <c r="K30" i="8"/>
  <c r="M31" i="8"/>
  <c r="N31" i="8"/>
  <c r="N32" i="8"/>
  <c r="O31" i="8"/>
  <c r="K31" i="8"/>
  <c r="P30" i="8" l="1"/>
  <c r="P31" i="8"/>
  <c r="P33" i="10"/>
  <c r="P34" i="10"/>
  <c r="K22" i="8"/>
  <c r="M22" i="8"/>
  <c r="N22" i="8"/>
  <c r="O22" i="8"/>
  <c r="O15" i="8"/>
  <c r="N15" i="8"/>
  <c r="K24" i="8"/>
  <c r="N24" i="8"/>
  <c r="O24" i="8"/>
  <c r="M24" i="8"/>
  <c r="L24" i="8"/>
  <c r="P35" i="10" l="1"/>
  <c r="P36" i="10" s="1"/>
  <c r="P24" i="8"/>
  <c r="P22" i="8"/>
  <c r="L22" i="8"/>
  <c r="K19" i="8"/>
  <c r="L19" i="8"/>
  <c r="M19" i="8"/>
  <c r="N19" i="8"/>
  <c r="O19" i="8"/>
  <c r="O32" i="8"/>
  <c r="M32" i="8"/>
  <c r="P32" i="8" l="1"/>
  <c r="P19" i="8"/>
  <c r="P37" i="10"/>
  <c r="N7" i="10" s="1"/>
  <c r="O29" i="8" l="1"/>
  <c r="N29" i="8"/>
  <c r="M29" i="8"/>
  <c r="K29" i="8"/>
  <c r="O28" i="8"/>
  <c r="N28" i="8"/>
  <c r="M28" i="8"/>
  <c r="K28" i="8"/>
  <c r="O27" i="8"/>
  <c r="N27" i="8"/>
  <c r="M27" i="8"/>
  <c r="K27" i="8"/>
  <c r="O26" i="8"/>
  <c r="N26" i="8"/>
  <c r="M26" i="8"/>
  <c r="K26" i="8"/>
  <c r="O23" i="8"/>
  <c r="N23" i="8"/>
  <c r="M23" i="8"/>
  <c r="L23" i="8"/>
  <c r="K23" i="8"/>
  <c r="O21" i="8"/>
  <c r="N21" i="8"/>
  <c r="M21" i="8"/>
  <c r="L21" i="8"/>
  <c r="K21" i="8"/>
  <c r="O20" i="8"/>
  <c r="N20" i="8"/>
  <c r="M20" i="8"/>
  <c r="L20" i="8"/>
  <c r="K20" i="8"/>
  <c r="O17" i="8"/>
  <c r="N17" i="8"/>
  <c r="M17" i="8"/>
  <c r="K17" i="8"/>
  <c r="O16" i="8"/>
  <c r="N16" i="8"/>
  <c r="M14" i="8"/>
  <c r="K14" i="8"/>
  <c r="P26" i="8" l="1"/>
  <c r="P27" i="8"/>
  <c r="P28" i="8"/>
  <c r="P29" i="8"/>
  <c r="P23" i="8"/>
  <c r="P21" i="8"/>
  <c r="P14" i="8"/>
  <c r="N34" i="8"/>
  <c r="O34" i="8"/>
  <c r="P17" i="8"/>
  <c r="P20" i="8"/>
  <c r="M15" i="8" l="1"/>
  <c r="M16" i="8"/>
  <c r="P16" i="8" s="1"/>
  <c r="K16" i="8"/>
  <c r="L15" i="8"/>
  <c r="K15" i="8"/>
  <c r="L16" i="8"/>
  <c r="L34" i="8" l="1"/>
  <c r="P15" i="8"/>
  <c r="P34" i="8" s="1"/>
  <c r="P36" i="8" s="1"/>
  <c r="M34" i="8"/>
  <c r="P35" i="8" l="1"/>
  <c r="P37" i="8" s="1"/>
  <c r="P38" i="8" s="1"/>
  <c r="P39" i="8" l="1"/>
  <c r="N7" i="8" s="1"/>
</calcChain>
</file>

<file path=xl/sharedStrings.xml><?xml version="1.0" encoding="utf-8"?>
<sst xmlns="http://schemas.openxmlformats.org/spreadsheetml/2006/main" count="158" uniqueCount="82">
  <si>
    <t>EUR</t>
  </si>
  <si>
    <t>Nr. p.k.</t>
  </si>
  <si>
    <t>Darba nosaukums</t>
  </si>
  <si>
    <t>Mērvienība</t>
  </si>
  <si>
    <t>Vienības izmaksas</t>
  </si>
  <si>
    <t>Kopā uz visu apjomu</t>
  </si>
  <si>
    <t>Laika norma (c/h)</t>
  </si>
  <si>
    <t>Darba samaksas likme (EUR/h)</t>
  </si>
  <si>
    <t>Darba alga (EUR)</t>
  </si>
  <si>
    <t>Materiāli (EUR)</t>
  </si>
  <si>
    <t>Mehānismi (EUR)</t>
  </si>
  <si>
    <t>Kopā (EUR)</t>
  </si>
  <si>
    <t>Darbietilpība(c/h)</t>
  </si>
  <si>
    <t>Kopā bez PVN</t>
  </si>
  <si>
    <t>PVN 21%</t>
  </si>
  <si>
    <t>Kopā ar PVN</t>
  </si>
  <si>
    <t>Peļņa _%</t>
  </si>
  <si>
    <t>Tiešās izmaksas kopā, t.sk. darba devēja sociālais nodoklis</t>
  </si>
  <si>
    <t>Daudzums</t>
  </si>
  <si>
    <t>Tāmes forma Nr.1</t>
  </si>
  <si>
    <t>m2</t>
  </si>
  <si>
    <t>gab.</t>
  </si>
  <si>
    <t>m</t>
  </si>
  <si>
    <t>Tāmes summa:</t>
  </si>
  <si>
    <t>kpl</t>
  </si>
  <si>
    <t>Piezīmes:</t>
  </si>
  <si>
    <t>-</t>
  </si>
  <si>
    <t>Materiālu zudumi būvniecības tehnoloģisko procesu rezultātā apjomos nav ievērtēti.</t>
  </si>
  <si>
    <t>Demontāžas darbi</t>
  </si>
  <si>
    <t>Vispārējie būvdarbi</t>
  </si>
  <si>
    <t>Esošās griestu apdares demontāža (spundēti vagondēlīši) un utilizēšana.</t>
  </si>
  <si>
    <t>Sienu špaktelēšana, slīpēšana un grunts uzklāšana esošām sienām.</t>
  </si>
  <si>
    <t>Esošā PVC loda demontāža un jauna PVC loga ar ar trīs stiklu paketi montāža, tai skaitā uzstādīt ārējās un iekšējās palodzes un ailes apdare (Logu stiprināšana fasādes plaknē ar pretvēja un pretkondensāta membrānu iestrādi) (logs 2,05m x1,70m. Pie objekta apskates obligāti jāpārmēra)</t>
  </si>
  <si>
    <t>Esošo grīdlīstu un durvju aplodu demontāža</t>
  </si>
  <si>
    <t>t/m</t>
  </si>
  <si>
    <t>Esošās mūra sienas fragmentāra labošana un virsmas izlīdzināšana plaknē ar mašinapmetumu (tai skaitā vadu kanālu aiztaisīšana)</t>
  </si>
  <si>
    <t>Sienu krāsošana divās kārtās (Pusmatēta ūdens bāzes krāsa iekšdarbiem ar labu nodilumizturību un mazgājamība). Tonis saskaņojams ar Pasūtītāju.</t>
  </si>
  <si>
    <t>Piekārtās griestu konstrukcijas (D113) ar ģipškartona plākšņu apšuvumu, 12.5 mm  (ugunsreakcijas klase B-s1, d0) izveide.</t>
  </si>
  <si>
    <t xml:space="preserve">Griestu virsmas sagatavošana krāsošanai un virsmas krāsošana 2 kārtās (ieskaitot virsmas špaktelēšanu, slīpēšanu, gruntēšanu). </t>
  </si>
  <si>
    <t>Vadu kanālu štrobēšana, elektro kabeļu un esošā interneta kabeļu iegūldīšana un kanālu aizpildīšana,(ieskaitot elektroinstelācias vadus un palīgmateriālus).</t>
  </si>
  <si>
    <t>Jauna elektrības punkta ierīkošana (ieskaitot būvizstrādājumus, 8 rozetes, 2 slēdžus un paligmateriālus montāžai)</t>
  </si>
  <si>
    <t>LED iebūvējamo gaismas ķermeņu montāža piekārto ģipškartona griestu sistēmā,  iesk. jaunu elektrības kabeļu montāžu no slēdža līdz apgaismojuma ķermeņiem (apgaismojuma ķermeņu izvietojums un spilgtums atbilstoši  darba drošības normatīviem biroja teplās).</t>
  </si>
  <si>
    <t>Esošā gaisa kondicionēšana  demontāža un montāža pēc sienu apdares.</t>
  </si>
  <si>
    <t>Ventilācijas sistēmas difuzora nomaiņa</t>
  </si>
  <si>
    <t>Esošās signalizācijas un dūmu detektoru sistēmas montāža (esošie sensori un vadi)</t>
  </si>
  <si>
    <t>Esošā parketa grīdas slīpēšana, lakošana un vaskošana, tai skaitā lakotu koka grīdlīstu montāža.</t>
  </si>
  <si>
    <t>Tapetešu apdares noņemšana un sienu virsmas ap logu apstrāde pret pelējumu. (piemēram ar antibakteriālu fungicīdu sastāvu  VINCENTS POLYLINE FUNGI)</t>
  </si>
  <si>
    <t>Kabineta remontdarbi</t>
  </si>
  <si>
    <t>Sienu virsmas sagatavošana apdarei un virsmas flīzēšana. (Tonis un flīžu izmēri saskaņojami ar  Pasūtītāju objekta apsekošanas laikā)</t>
  </si>
  <si>
    <t>Nosūces ventilatora montāža (Pēc gaismas vai slēdža izslēgšanas ventilators turpina darboties noteiktu laika periodu, kas tiek uzstādīts ar regulatoru)</t>
  </si>
  <si>
    <t xml:space="preserve">Izstrādājot piedāvājumu, būvuzņēmējam rūpīgi jāpārskata tāme un apjomos jāiekļauj arī neuzrādītie darbi un materiāli, </t>
  </si>
  <si>
    <t>bez kuriem nebūtu iespējama kvalitatīva būvdarbu izpilde.</t>
  </si>
  <si>
    <t>Piedāvājumā jāiekļau viss aprīkojums un palīgiekārtas, kas nepieciešams droša būvniecības procesa  veikšanai.</t>
  </si>
  <si>
    <t>Būvgružu konteinera uzstādīšana, noma 6m3, t.sk. būvgružu iznešana, telpu tīrīšana un sagatavošana pirms un pēc remontdarbiem.</t>
  </si>
  <si>
    <t>Tāme sastādīta 2024. gada tirgus cenās</t>
  </si>
  <si>
    <t>Objekta adrese: Rīgas iela 29, Vecumnieki, Vecumnieku pag., Bauskas nov., LV-3933</t>
  </si>
  <si>
    <t>Objekta nosaukums: Telpa 001-3</t>
  </si>
  <si>
    <t>Durvju rāmja un vērtnes demontāža</t>
  </si>
  <si>
    <t>Tualetes telpas remonts</t>
  </si>
  <si>
    <t>Lokālā tāme</t>
  </si>
  <si>
    <t>Tualešu kabīnīšu un WC aprīkojuma demontāža</t>
  </si>
  <si>
    <t>Grīdas virsmas sagatavošana apdarei un grīdas flīzēšana (Tonis un flīžu izmēri saskaņojami ar Pasūtītāju objekta apsekošanas laikā)</t>
  </si>
  <si>
    <t>Esošo piekaramās konstrukcijas griestu plākšņu nomaiņa uz piekaramo moduļveida griestu plāksnēm 600x600mm, 8 mm ģipškartona bāzes. (netiek demontēta esošā piekārto griestu konstrukcija)</t>
  </si>
  <si>
    <t>Tualešu kabīņu un starpsienu montāža (Piemēram BRASTA 24 STANDARTA SISTĒMAS) ieskaitot profilus un aksesuārus. Krāsa saskaņojama ar Pasūtītāju.</t>
  </si>
  <si>
    <t>Esošā PVC loga demontāža un jauna PVC loga ar trīs stiklu paketi montāža, t.sk. uzstādīt ārējās un iekšējās palodzes un ailes apdare (Logu stiprināšana fasādes plaknē ar pretvēja un pretkondensāta membrānu iestrādi) (logs 0,95m x1,55m. pie objekta apskates precizējams)</t>
  </si>
  <si>
    <t>Iekšdurvju montāža un apdare (Durvju bloka komplektā ietilpst finierēta durvju vērtne, finierēta priedes masīvkoka kārba ar blīvgumiju, 2 eņģes, slēdzene ar rokturi un apdares līstes). Tonis saskaņojams ar pasūtītāju.</t>
  </si>
  <si>
    <t>Jauna elektrības punkta ierīkošana (ieskaitot būvizstrādājumus, 3 rozetes, 1 dubultslēdzis un palīgmateriālus montāžai)</t>
  </si>
  <si>
    <t>Klozetpods ar skalojamo kasti, vāku, pludiņvārstu, ekonomiskā klase (montāža pie esoša pieslēguma)</t>
  </si>
  <si>
    <t>Roku mazgātne ar sifonu un jaucējkrānu, (iebūvēta skapītī) ekonomiskā klase, montāža pie esošā pieslēguma</t>
  </si>
  <si>
    <t>Būvgružu konteinera uzstādīšana, noma, 6m3,t.sk. būvgružu iznešana, tīrīšana un sagatavošana pirms un pēc remontdarbiem</t>
  </si>
  <si>
    <t>Vadu kanālu štrobēšana, kabeļu iegūldīšana un kanālu aizpildīšana (ieskaitot elektroinstelācias vadus)</t>
  </si>
  <si>
    <t>Vecās apdares noņemšana no sienām un grīdas (flīzes),t.sk. demontēt esošo elektrisko silto grīdu</t>
  </si>
  <si>
    <t>Apkures radiātora nomaiņa uz tērauda paneļa radiātoru ar uzstādītu termoregulātoru (Paredzēt apkures sistēmas regulēšanas iespējas un radiātora jaudai jāatbilst telpas m2-Piemēram 909W Radiators Tips 11 500x1100mm)</t>
  </si>
  <si>
    <t>Apkutes radiātora nomaiņa uz tērauda paneļa radiātoru ar uzstādītu termoregulātoru. (Paredzēt apkures sistēmas regulēšanas iespējas un radiātora jaudai jāatbilst telpas m2. Piemēram -1221W Radiators Tips 22. 400x1000mm ).</t>
  </si>
  <si>
    <t xml:space="preserve">LED iebūvējamo paneļu  montāža piekārto griestu sistēmā,  iesk. jaunu elektrības kabeļu montāžu no slēdža līdz apgaismojuma ķermeņiem (izmēri un novietojums saskaņojams ar pasūtītāju). Piemēram -LED Gaismas Panelis 42W, 3000K, 3785Lm,600x600mm </t>
  </si>
  <si>
    <t>Elekrtoinstalācija, apkure, ventilācija</t>
  </si>
  <si>
    <t>Elektroinstalācija, santehnika, ventilācija, apkure</t>
  </si>
  <si>
    <r>
      <t>Pasūtītājs: Bauskas novada pašvaldības iestāde "</t>
    </r>
    <r>
      <rPr>
        <b/>
        <sz val="12"/>
        <color rgb="FF000000"/>
        <rFont val="Times New Roman"/>
        <family val="1"/>
        <charset val="186"/>
      </rPr>
      <t>Vecumnieku apvienības pārvalde"</t>
    </r>
  </si>
  <si>
    <t>Būves nosaukums: Vecumnieku apvienības pārvaldes Administrācijas ēka</t>
  </si>
  <si>
    <t>Objekta nosaukums: Kabinets 001-17</t>
  </si>
  <si>
    <t>Virsizdevumi, t.sk. darba aizsardzība%</t>
  </si>
  <si>
    <t xml:space="preserve">Tāme sastādīta: 2024. 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</si>
</sst>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quot;&quot;;\ "/>
    <numFmt numFmtId="165" formatCode="0;&quot;&quot;;&quot;&quot;"/>
    <numFmt numFmtId="166" formatCode="0.00;&quot;&quot;;&quot;&quot;"/>
    <numFmt numFmtId="167" formatCode="0.00;&quot;-1&quot;;&quot;&quot;"/>
    <numFmt numFmtId="168" formatCode="_-* #,##0.00_-;\-* #,##0.00_-;_-* \-??_-;_-@_-"/>
    <numFmt numFmtId="169" formatCode="0.0"/>
    <numFmt numFmtId="170" formatCode="0.0;&quot;&quot;;&quot;&quot;"/>
  </numFmts>
  <fonts count="35" x14ac:knownFonts="1">
    <font>
      <sz val="10"/>
      <name val="Arial"/>
      <family val="2"/>
      <charset val="1"/>
    </font>
    <font>
      <sz val="11"/>
      <color theme="1"/>
      <name val="Calibri"/>
      <family val="2"/>
      <charset val="186"/>
      <scheme val="minor"/>
    </font>
    <font>
      <sz val="10"/>
      <name val="Arial"/>
      <family val="2"/>
      <charset val="1"/>
    </font>
    <font>
      <sz val="10"/>
      <name val="Times New Roman"/>
      <family val="1"/>
    </font>
    <font>
      <sz val="11"/>
      <name val="Times New Roman"/>
      <family val="1"/>
    </font>
    <font>
      <sz val="10"/>
      <name val="Helv"/>
      <family val="2"/>
    </font>
    <font>
      <sz val="10"/>
      <name val="Arial"/>
      <family val="2"/>
      <charset val="204"/>
    </font>
    <font>
      <b/>
      <sz val="12"/>
      <name val="Times New Roman"/>
      <family val="1"/>
      <charset val="186"/>
    </font>
    <font>
      <i/>
      <sz val="12"/>
      <color rgb="FF000000"/>
      <name val="Times New Roman"/>
      <family val="1"/>
      <charset val="186"/>
    </font>
    <font>
      <sz val="12"/>
      <color rgb="FF000000"/>
      <name val="Times New Roman"/>
      <family val="1"/>
      <charset val="186"/>
    </font>
    <font>
      <b/>
      <sz val="12"/>
      <color rgb="FF000000"/>
      <name val="Times New Roman"/>
      <family val="1"/>
      <charset val="186"/>
    </font>
    <font>
      <sz val="12"/>
      <name val="Times New Roman"/>
      <family val="1"/>
      <charset val="186"/>
    </font>
    <font>
      <sz val="10"/>
      <name val="Arial"/>
      <family val="2"/>
      <charset val="186"/>
    </font>
    <font>
      <sz val="10"/>
      <name val="Helv"/>
    </font>
    <font>
      <sz val="11"/>
      <color indexed="8"/>
      <name val="Calibri"/>
      <family val="2"/>
      <charset val="186"/>
    </font>
    <font>
      <b/>
      <sz val="11"/>
      <color rgb="FFFA7D00"/>
      <name val="Calibri"/>
      <family val="2"/>
      <charset val="186"/>
    </font>
    <font>
      <sz val="10"/>
      <name val="MS Sans Serif"/>
      <family val="2"/>
      <charset val="186"/>
    </font>
    <font>
      <sz val="11"/>
      <color indexed="8"/>
      <name val="Arial"/>
      <family val="2"/>
      <charset val="204"/>
    </font>
    <font>
      <sz val="11"/>
      <color theme="1"/>
      <name val="Calibri"/>
      <family val="2"/>
      <scheme val="minor"/>
    </font>
    <font>
      <b/>
      <sz val="10"/>
      <color rgb="FFFA7D00"/>
      <name val="Calibri"/>
      <family val="2"/>
      <charset val="186"/>
      <scheme val="minor"/>
    </font>
    <font>
      <sz val="10"/>
      <name val="Arial"/>
      <family val="2"/>
    </font>
    <font>
      <sz val="11"/>
      <color rgb="FF000000"/>
      <name val="Calibri"/>
      <family val="2"/>
      <charset val="1"/>
    </font>
    <font>
      <sz val="12"/>
      <color theme="1"/>
      <name val="Tahoma"/>
      <family val="2"/>
      <charset val="186"/>
    </font>
    <font>
      <sz val="11"/>
      <color indexed="8"/>
      <name val="Calibri"/>
      <family val="2"/>
    </font>
    <font>
      <sz val="11"/>
      <color indexed="8"/>
      <name val="Calibri"/>
      <family val="2"/>
      <charset val="1"/>
    </font>
    <font>
      <sz val="12"/>
      <name val="Times New Roman"/>
      <family val="1"/>
    </font>
    <font>
      <sz val="9"/>
      <name val="Times New Roman"/>
      <family val="1"/>
    </font>
    <font>
      <b/>
      <sz val="9"/>
      <name val="Times New Roman"/>
      <family val="1"/>
    </font>
    <font>
      <sz val="10"/>
      <name val="Times New Roman"/>
      <family val="1"/>
      <charset val="186"/>
    </font>
    <font>
      <b/>
      <sz val="10"/>
      <name val="Times New Roman"/>
      <family val="1"/>
      <charset val="186"/>
    </font>
    <font>
      <sz val="10"/>
      <name val="Arial"/>
    </font>
    <font>
      <sz val="12"/>
      <name val="Arial"/>
      <family val="2"/>
      <charset val="1"/>
    </font>
    <font>
      <b/>
      <sz val="12"/>
      <name val="Times New Roman"/>
      <family val="1"/>
    </font>
    <font>
      <sz val="12"/>
      <name val="Arial"/>
      <family val="2"/>
      <charset val="186"/>
    </font>
    <font>
      <sz val="12"/>
      <name val="Arial"/>
      <family val="2"/>
    </font>
  </fonts>
  <fills count="6">
    <fill>
      <patternFill patternType="none"/>
    </fill>
    <fill>
      <patternFill patternType="gray125"/>
    </fill>
    <fill>
      <patternFill patternType="solid">
        <fgColor rgb="FFF2F2F2"/>
      </patternFill>
    </fill>
    <fill>
      <patternFill patternType="solid">
        <fgColor rgb="FFF2F2F2"/>
        <bgColor rgb="FFFFFFFF"/>
      </patternFill>
    </fill>
    <fill>
      <patternFill patternType="solid">
        <fgColor indexed="9"/>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8">
    <xf numFmtId="0" fontId="0" fillId="0" borderId="0"/>
    <xf numFmtId="0" fontId="2" fillId="0" borderId="0"/>
    <xf numFmtId="9" fontId="2" fillId="0" borderId="0" applyFont="0" applyFill="0" applyBorder="0" applyAlignment="0" applyProtection="0"/>
    <xf numFmtId="0" fontId="5" fillId="0" borderId="0"/>
    <xf numFmtId="0" fontId="6" fillId="0" borderId="0"/>
    <xf numFmtId="0" fontId="1" fillId="0" borderId="0"/>
    <xf numFmtId="43" fontId="1" fillId="0" borderId="0" applyFont="0" applyFill="0" applyBorder="0" applyAlignment="0" applyProtection="0"/>
    <xf numFmtId="0" fontId="12" fillId="0" borderId="0"/>
    <xf numFmtId="0" fontId="13" fillId="0" borderId="0"/>
    <xf numFmtId="0" fontId="6" fillId="0" borderId="0"/>
    <xf numFmtId="0" fontId="6" fillId="0" borderId="0"/>
    <xf numFmtId="0" fontId="12" fillId="0" borderId="0"/>
    <xf numFmtId="0" fontId="14" fillId="0" borderId="0"/>
    <xf numFmtId="0" fontId="12" fillId="0" borderId="0"/>
    <xf numFmtId="0" fontId="12" fillId="0" borderId="0"/>
    <xf numFmtId="0" fontId="1" fillId="0" borderId="0"/>
    <xf numFmtId="0" fontId="15" fillId="3" borderId="3"/>
    <xf numFmtId="0" fontId="6" fillId="0" borderId="0"/>
    <xf numFmtId="0" fontId="16" fillId="0" borderId="0"/>
    <xf numFmtId="0" fontId="14" fillId="0" borderId="0"/>
    <xf numFmtId="168" fontId="14" fillId="0" borderId="0" applyFill="0" applyBorder="0" applyAlignment="0" applyProtection="0"/>
    <xf numFmtId="0" fontId="17" fillId="0" borderId="0"/>
    <xf numFmtId="0" fontId="12" fillId="0" borderId="0"/>
    <xf numFmtId="0" fontId="18" fillId="0" borderId="0"/>
    <xf numFmtId="0" fontId="19" fillId="2" borderId="3" applyNumberFormat="0" applyAlignment="0" applyProtection="0"/>
    <xf numFmtId="0" fontId="18" fillId="0" borderId="0"/>
    <xf numFmtId="0" fontId="2" fillId="0" borderId="0"/>
    <xf numFmtId="0" fontId="12" fillId="0" borderId="0"/>
    <xf numFmtId="0" fontId="13" fillId="0" borderId="0"/>
    <xf numFmtId="0" fontId="13" fillId="0" borderId="0"/>
    <xf numFmtId="0" fontId="18" fillId="0" borderId="0"/>
    <xf numFmtId="43" fontId="18" fillId="0" borderId="0" applyFont="0" applyFill="0" applyBorder="0" applyAlignment="0" applyProtection="0"/>
    <xf numFmtId="0" fontId="12" fillId="0" borderId="0"/>
    <xf numFmtId="0" fontId="6" fillId="0" borderId="0"/>
    <xf numFmtId="0" fontId="14" fillId="0" borderId="0"/>
    <xf numFmtId="169" fontId="18" fillId="0" borderId="0"/>
    <xf numFmtId="0" fontId="18" fillId="0" borderId="0"/>
    <xf numFmtId="0" fontId="6" fillId="0" borderId="0"/>
    <xf numFmtId="0" fontId="13" fillId="0" borderId="0"/>
    <xf numFmtId="0" fontId="13" fillId="0" borderId="0"/>
    <xf numFmtId="0" fontId="12" fillId="0" borderId="0"/>
    <xf numFmtId="0" fontId="6" fillId="0" borderId="0"/>
    <xf numFmtId="0" fontId="18" fillId="0" borderId="0"/>
    <xf numFmtId="43" fontId="1" fillId="0" borderId="0" applyFont="0" applyFill="0" applyBorder="0" applyAlignment="0" applyProtection="0"/>
    <xf numFmtId="43" fontId="18" fillId="0" borderId="0" applyFont="0" applyFill="0" applyBorder="0" applyAlignment="0" applyProtection="0"/>
    <xf numFmtId="0" fontId="12" fillId="0" borderId="0"/>
    <xf numFmtId="0" fontId="12" fillId="0" borderId="0"/>
    <xf numFmtId="0" fontId="14" fillId="0" borderId="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0" fontId="12" fillId="0" borderId="0"/>
    <xf numFmtId="0" fontId="18" fillId="0" borderId="0"/>
    <xf numFmtId="0" fontId="14" fillId="0" borderId="0"/>
    <xf numFmtId="0" fontId="21" fillId="0" borderId="0"/>
    <xf numFmtId="0" fontId="14" fillId="0" borderId="0"/>
    <xf numFmtId="0" fontId="22" fillId="0" borderId="0"/>
    <xf numFmtId="0" fontId="23" fillId="0" borderId="0"/>
    <xf numFmtId="0" fontId="24" fillId="0" borderId="0"/>
    <xf numFmtId="0" fontId="20" fillId="0" borderId="0"/>
    <xf numFmtId="0" fontId="14" fillId="0" borderId="0"/>
    <xf numFmtId="0" fontId="18" fillId="0" borderId="0"/>
    <xf numFmtId="0" fontId="6" fillId="0" borderId="0"/>
  </cellStyleXfs>
  <cellXfs count="140">
    <xf numFmtId="0" fontId="0" fillId="0" borderId="0" xfId="0"/>
    <xf numFmtId="0" fontId="11" fillId="0" borderId="0" xfId="1" applyFont="1" applyAlignment="1">
      <alignment horizontal="left" vertical="top" wrapText="1"/>
    </xf>
    <xf numFmtId="0" fontId="4" fillId="0" borderId="0" xfId="32" applyFont="1" applyAlignment="1">
      <alignment horizontal="right" vertical="center"/>
    </xf>
    <xf numFmtId="0" fontId="11" fillId="0" borderId="0" xfId="1" applyFont="1" applyAlignment="1">
      <alignment horizontal="left" vertical="top"/>
    </xf>
    <xf numFmtId="0" fontId="11" fillId="0" borderId="0" xfId="0" applyFont="1"/>
    <xf numFmtId="0" fontId="11" fillId="0" borderId="1" xfId="0" applyFont="1" applyBorder="1" applyAlignment="1">
      <alignment horizontal="center" vertical="center" textRotation="90" wrapText="1"/>
    </xf>
    <xf numFmtId="0" fontId="3" fillId="0" borderId="0" xfId="0" applyFont="1"/>
    <xf numFmtId="164" fontId="4" fillId="0" borderId="0" xfId="1" applyNumberFormat="1" applyFont="1" applyAlignment="1">
      <alignment vertical="top" wrapText="1"/>
    </xf>
    <xf numFmtId="166"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166" fontId="9" fillId="0" borderId="1" xfId="0" applyNumberFormat="1" applyFont="1" applyBorder="1" applyAlignment="1">
      <alignment horizontal="center" vertical="center"/>
    </xf>
    <xf numFmtId="167" fontId="9" fillId="0" borderId="1" xfId="0" applyNumberFormat="1" applyFont="1" applyBorder="1" applyAlignment="1">
      <alignment horizontal="center" vertical="center" wrapText="1"/>
    </xf>
    <xf numFmtId="0" fontId="11" fillId="0" borderId="2" xfId="0" applyFont="1" applyBorder="1" applyAlignment="1">
      <alignment wrapText="1"/>
    </xf>
    <xf numFmtId="0" fontId="11" fillId="0" borderId="1" xfId="0" applyFont="1" applyBorder="1" applyAlignment="1">
      <alignment wrapText="1"/>
    </xf>
    <xf numFmtId="0" fontId="11" fillId="0" borderId="1" xfId="0" applyFont="1" applyBorder="1"/>
    <xf numFmtId="0" fontId="7" fillId="0" borderId="0" xfId="0" applyFont="1" applyAlignment="1">
      <alignment vertical="center"/>
    </xf>
    <xf numFmtId="0" fontId="7" fillId="0" borderId="0" xfId="0" applyFont="1" applyAlignment="1">
      <alignment horizontal="right" vertical="center"/>
    </xf>
    <xf numFmtId="2" fontId="3" fillId="0" borderId="0" xfId="0" applyNumberFormat="1" applyFont="1"/>
    <xf numFmtId="0" fontId="4" fillId="0" borderId="0" xfId="0" applyFont="1"/>
    <xf numFmtId="0" fontId="11" fillId="0" borderId="1" xfId="0" applyFont="1" applyBorder="1" applyAlignment="1">
      <alignment horizontal="center" vertical="center"/>
    </xf>
    <xf numFmtId="0" fontId="11" fillId="0" borderId="5" xfId="0" applyFont="1" applyBorder="1" applyAlignment="1">
      <alignment horizontal="center" vertical="center"/>
    </xf>
    <xf numFmtId="165" fontId="9" fillId="0" borderId="6" xfId="0" applyNumberFormat="1" applyFont="1" applyBorder="1" applyAlignment="1">
      <alignment horizontal="center" vertical="center"/>
    </xf>
    <xf numFmtId="0" fontId="11" fillId="0" borderId="7" xfId="0" applyFont="1" applyBorder="1" applyAlignment="1">
      <alignment wrapText="1"/>
    </xf>
    <xf numFmtId="166" fontId="9" fillId="0" borderId="6" xfId="0" applyNumberFormat="1" applyFont="1" applyBorder="1" applyAlignment="1">
      <alignment horizontal="center" vertical="center" wrapText="1"/>
    </xf>
    <xf numFmtId="2" fontId="9" fillId="0" borderId="6" xfId="0" applyNumberFormat="1" applyFont="1" applyBorder="1" applyAlignment="1">
      <alignment horizontal="center" vertical="center"/>
    </xf>
    <xf numFmtId="166" fontId="9" fillId="0" borderId="6" xfId="0" applyNumberFormat="1" applyFont="1" applyBorder="1" applyAlignment="1">
      <alignment horizontal="center" vertical="center"/>
    </xf>
    <xf numFmtId="167" fontId="9" fillId="0" borderId="6" xfId="0" applyNumberFormat="1" applyFont="1" applyBorder="1" applyAlignment="1">
      <alignment horizontal="center" vertical="center" wrapText="1"/>
    </xf>
    <xf numFmtId="0" fontId="11" fillId="0" borderId="9" xfId="0" applyFont="1" applyBorder="1" applyAlignment="1">
      <alignment wrapText="1"/>
    </xf>
    <xf numFmtId="166" fontId="9" fillId="0" borderId="5"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166" fontId="9" fillId="0" borderId="5" xfId="0" applyNumberFormat="1" applyFont="1" applyBorder="1" applyAlignment="1">
      <alignment horizontal="center" vertical="center"/>
    </xf>
    <xf numFmtId="0" fontId="25" fillId="0" borderId="1" xfId="0" applyFont="1" applyBorder="1" applyAlignment="1">
      <alignment wrapText="1"/>
    </xf>
    <xf numFmtId="0" fontId="25" fillId="0" borderId="1" xfId="0" applyFont="1" applyBorder="1" applyAlignment="1">
      <alignment horizontal="center" vertical="center"/>
    </xf>
    <xf numFmtId="165" fontId="9" fillId="0" borderId="6" xfId="0" applyNumberFormat="1" applyFont="1" applyBorder="1" applyAlignment="1">
      <alignment horizontal="left" vertical="center" wrapText="1"/>
    </xf>
    <xf numFmtId="170" fontId="9" fillId="0" borderId="6" xfId="0" applyNumberFormat="1" applyFont="1" applyBorder="1" applyAlignment="1">
      <alignment horizontal="center" vertical="center"/>
    </xf>
    <xf numFmtId="0" fontId="26" fillId="0" borderId="0" xfId="0" applyFont="1"/>
    <xf numFmtId="0" fontId="27" fillId="0" borderId="0" xfId="0" applyFont="1" applyAlignment="1">
      <alignment vertical="center"/>
    </xf>
    <xf numFmtId="0" fontId="11" fillId="0" borderId="6" xfId="0" applyFont="1" applyBorder="1" applyAlignment="1">
      <alignment wrapText="1"/>
    </xf>
    <xf numFmtId="2" fontId="11" fillId="0" borderId="1" xfId="0" applyNumberFormat="1" applyFont="1" applyBorder="1" applyAlignment="1">
      <alignment horizontal="center" vertical="center"/>
    </xf>
    <xf numFmtId="0" fontId="11" fillId="0" borderId="11" xfId="0" applyFont="1" applyBorder="1" applyAlignment="1">
      <alignment wrapText="1"/>
    </xf>
    <xf numFmtId="0" fontId="28" fillId="0" borderId="0" xfId="0" applyFont="1"/>
    <xf numFmtId="0" fontId="29" fillId="0" borderId="0" xfId="0" applyFont="1" applyAlignment="1">
      <alignment vertical="center"/>
    </xf>
    <xf numFmtId="0" fontId="12" fillId="4" borderId="0" xfId="0" applyFont="1" applyFill="1"/>
    <xf numFmtId="0" fontId="28" fillId="4" borderId="0" xfId="0" applyFont="1" applyFill="1"/>
    <xf numFmtId="0" fontId="30" fillId="4" borderId="0" xfId="0" applyFont="1" applyFill="1"/>
    <xf numFmtId="166" fontId="9" fillId="5" borderId="5" xfId="0" applyNumberFormat="1" applyFont="1" applyFill="1" applyBorder="1" applyAlignment="1">
      <alignment horizontal="center" vertical="center" wrapText="1"/>
    </xf>
    <xf numFmtId="2" fontId="9" fillId="5" borderId="1" xfId="0" applyNumberFormat="1" applyFont="1" applyFill="1" applyBorder="1" applyAlignment="1">
      <alignment horizontal="center" vertical="center"/>
    </xf>
    <xf numFmtId="166" fontId="9" fillId="5" borderId="4"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9" fillId="5" borderId="5" xfId="0" applyNumberFormat="1" applyFont="1" applyFill="1" applyBorder="1" applyAlignment="1">
      <alignment horizontal="center" vertical="center"/>
    </xf>
    <xf numFmtId="166" fontId="9" fillId="5" borderId="1" xfId="0" applyNumberFormat="1" applyFont="1" applyFill="1" applyBorder="1" applyAlignment="1">
      <alignment horizontal="center" vertical="center"/>
    </xf>
    <xf numFmtId="167" fontId="9"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textRotation="90" wrapText="1"/>
    </xf>
    <xf numFmtId="0" fontId="11" fillId="5" borderId="0" xfId="0" applyFont="1" applyFill="1" applyAlignment="1">
      <alignment horizontal="center" vertical="center"/>
    </xf>
    <xf numFmtId="0" fontId="11" fillId="5" borderId="1" xfId="0" applyFont="1" applyFill="1" applyBorder="1" applyAlignment="1">
      <alignment horizontal="center" vertical="center" textRotation="90"/>
    </xf>
    <xf numFmtId="0" fontId="11" fillId="5" borderId="8" xfId="0" applyFont="1" applyFill="1" applyBorder="1" applyAlignment="1">
      <alignment horizontal="center" vertical="center" textRotation="90" wrapText="1"/>
    </xf>
    <xf numFmtId="0" fontId="11" fillId="5" borderId="8" xfId="0" applyFont="1" applyFill="1" applyBorder="1" applyAlignment="1">
      <alignment horizontal="center" vertical="center" textRotation="90"/>
    </xf>
    <xf numFmtId="0" fontId="11" fillId="5" borderId="9" xfId="0" applyFont="1" applyFill="1" applyBorder="1" applyAlignment="1">
      <alignment horizontal="center" wrapText="1"/>
    </xf>
    <xf numFmtId="166" fontId="9" fillId="5" borderId="6" xfId="0" applyNumberFormat="1" applyFont="1" applyFill="1" applyBorder="1" applyAlignment="1">
      <alignment vertical="center" wrapText="1"/>
    </xf>
    <xf numFmtId="2" fontId="9" fillId="5" borderId="6" xfId="0" applyNumberFormat="1" applyFont="1" applyFill="1" applyBorder="1" applyAlignment="1">
      <alignment vertical="center"/>
    </xf>
    <xf numFmtId="166" fontId="9" fillId="5" borderId="6" xfId="0" applyNumberFormat="1" applyFont="1" applyFill="1" applyBorder="1" applyAlignment="1">
      <alignment vertical="center"/>
    </xf>
    <xf numFmtId="167" fontId="9" fillId="5" borderId="6" xfId="0" applyNumberFormat="1" applyFont="1" applyFill="1" applyBorder="1" applyAlignment="1">
      <alignment vertical="center" wrapText="1"/>
    </xf>
    <xf numFmtId="0" fontId="11" fillId="5" borderId="7" xfId="0" applyFont="1" applyFill="1" applyBorder="1" applyAlignment="1">
      <alignment horizontal="center" wrapText="1"/>
    </xf>
    <xf numFmtId="0" fontId="11" fillId="5" borderId="1" xfId="0" applyFont="1" applyFill="1" applyBorder="1" applyAlignment="1">
      <alignment horizontal="center" wrapText="1"/>
    </xf>
    <xf numFmtId="0" fontId="11" fillId="0" borderId="17" xfId="0" applyFont="1" applyBorder="1" applyAlignment="1">
      <alignment horizontal="center" vertical="center" textRotation="90" wrapText="1"/>
    </xf>
    <xf numFmtId="0" fontId="11" fillId="5" borderId="18" xfId="0" applyFont="1" applyFill="1" applyBorder="1" applyAlignment="1">
      <alignment horizontal="center" vertical="center" textRotation="90" wrapText="1"/>
    </xf>
    <xf numFmtId="0" fontId="11" fillId="5" borderId="19" xfId="0" applyFont="1" applyFill="1" applyBorder="1" applyAlignment="1">
      <alignment horizontal="center" vertical="center" textRotation="90" wrapText="1"/>
    </xf>
    <xf numFmtId="165" fontId="9" fillId="0" borderId="18" xfId="0" applyNumberFormat="1" applyFont="1" applyBorder="1" applyAlignment="1">
      <alignment horizontal="center" vertical="center"/>
    </xf>
    <xf numFmtId="167" fontId="9" fillId="0" borderId="17" xfId="0" applyNumberFormat="1" applyFont="1" applyBorder="1" applyAlignment="1">
      <alignment horizontal="center" vertical="center" wrapText="1"/>
    </xf>
    <xf numFmtId="165" fontId="9" fillId="0" borderId="16" xfId="0" applyNumberFormat="1" applyFont="1" applyBorder="1" applyAlignment="1">
      <alignment horizontal="center" vertical="center"/>
    </xf>
    <xf numFmtId="165" fontId="9" fillId="5" borderId="18" xfId="0" applyNumberFormat="1" applyFont="1" applyFill="1" applyBorder="1" applyAlignment="1">
      <alignment vertical="center"/>
    </xf>
    <xf numFmtId="165" fontId="9" fillId="5" borderId="18" xfId="0" applyNumberFormat="1" applyFont="1" applyFill="1" applyBorder="1" applyAlignment="1">
      <alignment horizontal="center" vertical="center"/>
    </xf>
    <xf numFmtId="165" fontId="9" fillId="0" borderId="20" xfId="0" applyNumberFormat="1" applyFont="1" applyBorder="1" applyAlignment="1">
      <alignment horizontal="center" vertical="center"/>
    </xf>
    <xf numFmtId="0" fontId="11" fillId="0" borderId="21" xfId="0" applyFont="1" applyBorder="1" applyAlignment="1">
      <alignment wrapText="1"/>
    </xf>
    <xf numFmtId="0" fontId="11" fillId="0" borderId="22"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25" fillId="0" borderId="21" xfId="0" applyFont="1" applyBorder="1" applyAlignment="1">
      <alignment horizontal="center" vertical="center"/>
    </xf>
    <xf numFmtId="0" fontId="11" fillId="0" borderId="24" xfId="0" applyFont="1" applyBorder="1"/>
    <xf numFmtId="0" fontId="7" fillId="0" borderId="25" xfId="0" applyFont="1" applyBorder="1" applyAlignment="1">
      <alignment vertical="center"/>
    </xf>
    <xf numFmtId="9" fontId="11" fillId="0" borderId="13" xfId="2" applyFont="1" applyFill="1" applyBorder="1"/>
    <xf numFmtId="2" fontId="7" fillId="0" borderId="14" xfId="0" applyNumberFormat="1" applyFont="1" applyBorder="1"/>
    <xf numFmtId="9" fontId="11" fillId="0" borderId="16" xfId="2" applyFont="1" applyFill="1" applyBorder="1"/>
    <xf numFmtId="0" fontId="11" fillId="0" borderId="16" xfId="0" applyFont="1" applyBorder="1"/>
    <xf numFmtId="0" fontId="11" fillId="0" borderId="20" xfId="0" applyFont="1" applyBorder="1"/>
    <xf numFmtId="0" fontId="11" fillId="0" borderId="21" xfId="0" applyFont="1" applyBorder="1"/>
    <xf numFmtId="0" fontId="11" fillId="5" borderId="17" xfId="0" applyFont="1" applyFill="1" applyBorder="1" applyAlignment="1">
      <alignment horizontal="center" vertical="center" textRotation="90" wrapText="1"/>
    </xf>
    <xf numFmtId="165" fontId="9" fillId="5" borderId="16" xfId="0" applyNumberFormat="1" applyFont="1" applyFill="1" applyBorder="1" applyAlignment="1">
      <alignment horizontal="center" vertical="center"/>
    </xf>
    <xf numFmtId="0" fontId="11" fillId="0" borderId="8" xfId="0" applyFont="1" applyBorder="1" applyAlignment="1">
      <alignment wrapText="1"/>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27" xfId="0" applyFont="1" applyBorder="1" applyAlignment="1">
      <alignment horizontal="center" vertical="center"/>
    </xf>
    <xf numFmtId="2" fontId="7" fillId="0" borderId="28" xfId="0" applyNumberFormat="1" applyFont="1" applyBorder="1"/>
    <xf numFmtId="0" fontId="11" fillId="0" borderId="4" xfId="0" applyFont="1" applyBorder="1"/>
    <xf numFmtId="0" fontId="11" fillId="0" borderId="23" xfId="0" applyFont="1" applyBorder="1"/>
    <xf numFmtId="2" fontId="7" fillId="0" borderId="12" xfId="0" applyNumberFormat="1" applyFont="1" applyBorder="1" applyAlignment="1">
      <alignment horizontal="center" vertical="center"/>
    </xf>
    <xf numFmtId="2" fontId="11" fillId="0" borderId="29" xfId="0" applyNumberFormat="1" applyFont="1" applyBorder="1" applyAlignment="1">
      <alignment horizontal="center" vertical="center"/>
    </xf>
    <xf numFmtId="2" fontId="11" fillId="0" borderId="30" xfId="0" applyNumberFormat="1" applyFont="1" applyBorder="1" applyAlignment="1">
      <alignment horizontal="center" vertical="center"/>
    </xf>
    <xf numFmtId="2" fontId="7" fillId="0" borderId="30" xfId="0" applyNumberFormat="1" applyFont="1" applyBorder="1" applyAlignment="1">
      <alignment horizontal="center" vertical="center"/>
    </xf>
    <xf numFmtId="2" fontId="7" fillId="0" borderId="31"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9" fillId="0" borderId="6" xfId="0" applyNumberFormat="1" applyFont="1" applyBorder="1" applyAlignment="1">
      <alignment horizontal="center" vertical="center" wrapText="1"/>
    </xf>
    <xf numFmtId="1" fontId="0" fillId="0" borderId="1" xfId="0" applyNumberFormat="1" applyBorder="1" applyAlignment="1">
      <alignment horizontal="center" vertical="center"/>
    </xf>
    <xf numFmtId="165" fontId="9" fillId="5" borderId="1" xfId="0" applyNumberFormat="1" applyFont="1" applyFill="1" applyBorder="1" applyAlignment="1">
      <alignment horizontal="center" vertical="center" wrapText="1"/>
    </xf>
    <xf numFmtId="2" fontId="7" fillId="0" borderId="32" xfId="0" applyNumberFormat="1" applyFont="1" applyBorder="1"/>
    <xf numFmtId="0" fontId="11" fillId="0" borderId="0" xfId="1" applyFont="1" applyAlignment="1">
      <alignment vertical="top"/>
    </xf>
    <xf numFmtId="0" fontId="25" fillId="0" borderId="0" xfId="0" applyFont="1"/>
    <xf numFmtId="0" fontId="25" fillId="0" borderId="0" xfId="32" applyFont="1" applyAlignment="1">
      <alignment horizontal="right" vertical="center"/>
    </xf>
    <xf numFmtId="164" fontId="25" fillId="0" borderId="0" xfId="1" applyNumberFormat="1" applyFont="1" applyAlignment="1">
      <alignment vertical="top" wrapText="1"/>
    </xf>
    <xf numFmtId="165" fontId="31" fillId="0" borderId="1" xfId="0" applyNumberFormat="1" applyFont="1" applyBorder="1" applyAlignment="1">
      <alignment horizontal="center" vertical="center"/>
    </xf>
    <xf numFmtId="0" fontId="32" fillId="0" borderId="0" xfId="0" applyFont="1" applyAlignment="1">
      <alignment vertical="center"/>
    </xf>
    <xf numFmtId="2" fontId="25" fillId="0" borderId="0" xfId="0" applyNumberFormat="1" applyFont="1"/>
    <xf numFmtId="0" fontId="33" fillId="4" borderId="0" xfId="0" applyFont="1" applyFill="1"/>
    <xf numFmtId="0" fontId="11" fillId="4" borderId="0" xfId="0" applyFont="1" applyFill="1"/>
    <xf numFmtId="0" fontId="34" fillId="4" borderId="0" xfId="0" applyFont="1" applyFill="1"/>
    <xf numFmtId="0" fontId="11" fillId="5" borderId="16" xfId="0" applyFont="1" applyFill="1" applyBorder="1" applyAlignment="1">
      <alignment horizontal="center" vertical="center" wrapText="1"/>
    </xf>
    <xf numFmtId="0" fontId="7" fillId="0" borderId="0" xfId="0" applyFont="1" applyAlignment="1">
      <alignment horizontal="right" vertical="center"/>
    </xf>
    <xf numFmtId="0" fontId="7" fillId="0" borderId="25" xfId="0" applyFont="1" applyBorder="1" applyAlignment="1">
      <alignment horizontal="right" vertical="center"/>
    </xf>
    <xf numFmtId="0" fontId="7" fillId="0" borderId="26" xfId="0" applyFont="1" applyBorder="1" applyAlignment="1">
      <alignment horizontal="right" vertical="center"/>
    </xf>
    <xf numFmtId="0" fontId="4" fillId="0" borderId="0" xfId="32" applyFont="1" applyAlignment="1">
      <alignment horizontal="center" vertical="center"/>
    </xf>
    <xf numFmtId="0" fontId="11" fillId="0" borderId="0" xfId="1" applyFont="1" applyAlignment="1">
      <alignment horizontal="center" vertical="top"/>
    </xf>
    <xf numFmtId="0" fontId="11" fillId="0" borderId="13" xfId="0" applyFont="1" applyBorder="1" applyAlignment="1">
      <alignment horizontal="center" vertical="center" textRotation="90" wrapText="1"/>
    </xf>
    <xf numFmtId="0" fontId="11" fillId="0" borderId="16" xfId="0" applyFont="1" applyBorder="1" applyAlignment="1">
      <alignment horizontal="center" vertical="center" textRotation="90" wrapText="1"/>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14" xfId="0" applyFont="1" applyBorder="1" applyAlignment="1">
      <alignment horizontal="center" vertical="center" textRotation="90"/>
    </xf>
    <xf numFmtId="0" fontId="11" fillId="0" borderId="1" xfId="0" applyFont="1" applyBorder="1" applyAlignment="1">
      <alignment horizontal="center" vertical="center" textRotation="90"/>
    </xf>
    <xf numFmtId="0" fontId="11" fillId="0" borderId="14" xfId="0" applyFont="1" applyBorder="1" applyAlignment="1">
      <alignment horizontal="center" vertical="center" textRotation="90" wrapText="1"/>
    </xf>
    <xf numFmtId="0" fontId="11" fillId="0" borderId="1" xfId="0" applyFont="1" applyBorder="1" applyAlignment="1">
      <alignment horizontal="center" vertical="center" textRotation="90" wrapText="1"/>
    </xf>
    <xf numFmtId="0" fontId="11" fillId="0" borderId="15" xfId="0" applyFont="1" applyBorder="1" applyAlignment="1">
      <alignment horizontal="center" vertical="center"/>
    </xf>
    <xf numFmtId="0" fontId="11" fillId="0" borderId="0" xfId="1" applyFont="1" applyAlignment="1">
      <alignment horizontal="right" vertical="top" wrapText="1"/>
    </xf>
    <xf numFmtId="2" fontId="7" fillId="0" borderId="0" xfId="1" applyNumberFormat="1" applyFont="1" applyAlignment="1">
      <alignment horizontal="center" vertical="top" wrapText="1"/>
    </xf>
    <xf numFmtId="0" fontId="7" fillId="0" borderId="0" xfId="1" applyFont="1" applyAlignment="1">
      <alignment horizontal="center" vertical="top"/>
    </xf>
    <xf numFmtId="0" fontId="8" fillId="0" borderId="0" xfId="0" applyFont="1" applyAlignment="1">
      <alignment horizontal="center"/>
    </xf>
    <xf numFmtId="0" fontId="9" fillId="0" borderId="0" xfId="0" applyFont="1" applyAlignment="1">
      <alignment horizontal="left" vertical="center" wrapText="1"/>
    </xf>
    <xf numFmtId="0" fontId="9" fillId="0" borderId="0" xfId="0" applyFont="1" applyAlignment="1">
      <alignment horizontal="left" vertical="center"/>
    </xf>
    <xf numFmtId="164" fontId="11" fillId="0" borderId="0" xfId="1" applyNumberFormat="1" applyFont="1" applyAlignment="1">
      <alignment horizontal="left" vertical="top" wrapText="1"/>
    </xf>
    <xf numFmtId="164" fontId="11" fillId="0" borderId="0" xfId="1" applyNumberFormat="1" applyFont="1" applyAlignment="1">
      <alignment horizontal="left" vertical="top"/>
    </xf>
    <xf numFmtId="0" fontId="25" fillId="0" borderId="0" xfId="32" applyFont="1" applyAlignment="1">
      <alignment horizontal="right" vertical="center"/>
    </xf>
  </cellXfs>
  <cellStyles count="68">
    <cellStyle name="Calculation 2" xfId="24" xr:uid="{00000000-0005-0000-0000-000000000000}"/>
    <cellStyle name="Comma 2" xfId="20" xr:uid="{00000000-0005-0000-0000-000001000000}"/>
    <cellStyle name="Comma 3" xfId="31" xr:uid="{00000000-0005-0000-0000-000002000000}"/>
    <cellStyle name="Comma 3 2" xfId="44" xr:uid="{00000000-0005-0000-0000-000003000000}"/>
    <cellStyle name="Comma 3 2 2" xfId="51" xr:uid="{00000000-0005-0000-0000-000004000000}"/>
    <cellStyle name="Comma 3 2 3" xfId="55" xr:uid="{00000000-0005-0000-0000-000005000000}"/>
    <cellStyle name="Comma 3 3" xfId="49" xr:uid="{00000000-0005-0000-0000-000006000000}"/>
    <cellStyle name="Comma 3 4" xfId="53" xr:uid="{00000000-0005-0000-0000-000007000000}"/>
    <cellStyle name="Comma 4" xfId="43" xr:uid="{00000000-0005-0000-0000-000008000000}"/>
    <cellStyle name="Comma 4 2" xfId="50" xr:uid="{00000000-0005-0000-0000-000009000000}"/>
    <cellStyle name="Comma 4 3" xfId="54" xr:uid="{00000000-0005-0000-0000-00000A000000}"/>
    <cellStyle name="Comma 5" xfId="48" xr:uid="{00000000-0005-0000-0000-00000B000000}"/>
    <cellStyle name="Comma 6" xfId="52" xr:uid="{00000000-0005-0000-0000-00000C000000}"/>
    <cellStyle name="Comma 7" xfId="6" xr:uid="{00000000-0005-0000-0000-00000D000000}"/>
    <cellStyle name="Excel Built-in Normal" xfId="37" xr:uid="{00000000-0005-0000-0000-00000E000000}"/>
    <cellStyle name="Excel Built-in Normal 2" xfId="63" xr:uid="{00000000-0005-0000-0000-00000F000000}"/>
    <cellStyle name="Excel Built-in Normal 2 2" xfId="60" xr:uid="{00000000-0005-0000-0000-000010000000}"/>
    <cellStyle name="Excel Built-in Normal 2 2 2" xfId="65" xr:uid="{00000000-0005-0000-0000-000011000000}"/>
    <cellStyle name="Normal 10" xfId="5" xr:uid="{00000000-0005-0000-0000-000014000000}"/>
    <cellStyle name="Normal 10 2" xfId="56" xr:uid="{00000000-0005-0000-0000-000015000000}"/>
    <cellStyle name="Normal 115" xfId="62" xr:uid="{00000000-0005-0000-0000-000016000000}"/>
    <cellStyle name="Normal 12 2 3" xfId="59" xr:uid="{00000000-0005-0000-0000-000017000000}"/>
    <cellStyle name="Normal 17" xfId="42" xr:uid="{00000000-0005-0000-0000-000018000000}"/>
    <cellStyle name="Normal 18" xfId="10" xr:uid="{00000000-0005-0000-0000-000019000000}"/>
    <cellStyle name="Normal 2" xfId="21" xr:uid="{00000000-0005-0000-0000-00001A000000}"/>
    <cellStyle name="Normal 2 2" xfId="9" xr:uid="{00000000-0005-0000-0000-00001B000000}"/>
    <cellStyle name="Normal 2 2 2" xfId="32" xr:uid="{00000000-0005-0000-0000-00001C000000}"/>
    <cellStyle name="Normal 2 2 2 2" xfId="46" xr:uid="{00000000-0005-0000-0000-00001D000000}"/>
    <cellStyle name="Normal 2 2 3" xfId="41" xr:uid="{00000000-0005-0000-0000-00001E000000}"/>
    <cellStyle name="Normal 2 3" xfId="64" xr:uid="{00000000-0005-0000-0000-00001F000000}"/>
    <cellStyle name="Normal 2_Grostonas 5" xfId="58" xr:uid="{00000000-0005-0000-0000-000020000000}"/>
    <cellStyle name="Normal 20" xfId="17" xr:uid="{00000000-0005-0000-0000-000021000000}"/>
    <cellStyle name="Normal 3" xfId="7" xr:uid="{00000000-0005-0000-0000-000022000000}"/>
    <cellStyle name="Normal 3 2" xfId="33" xr:uid="{00000000-0005-0000-0000-000023000000}"/>
    <cellStyle name="Normal 3 3" xfId="67" xr:uid="{00000000-0005-0000-0000-000024000000}"/>
    <cellStyle name="Normal 4" xfId="19" xr:uid="{00000000-0005-0000-0000-000025000000}"/>
    <cellStyle name="Normal 4 2" xfId="13" xr:uid="{00000000-0005-0000-0000-000026000000}"/>
    <cellStyle name="Normal 4 2 2" xfId="47" xr:uid="{00000000-0005-0000-0000-000027000000}"/>
    <cellStyle name="Normal 4 4" xfId="27" xr:uid="{00000000-0005-0000-0000-000028000000}"/>
    <cellStyle name="Normal 4 4 3" xfId="57" xr:uid="{00000000-0005-0000-0000-000029000000}"/>
    <cellStyle name="Normal 5" xfId="23" xr:uid="{00000000-0005-0000-0000-00002A000000}"/>
    <cellStyle name="Normal 5 2" xfId="35" xr:uid="{00000000-0005-0000-0000-00002B000000}"/>
    <cellStyle name="Normal 5 3" xfId="66" xr:uid="{00000000-0005-0000-0000-00002C000000}"/>
    <cellStyle name="Normal 5 5" xfId="61" xr:uid="{00000000-0005-0000-0000-00002D000000}"/>
    <cellStyle name="Normal 6" xfId="4" xr:uid="{00000000-0005-0000-0000-00002E000000}"/>
    <cellStyle name="Normal 6 2" xfId="34" xr:uid="{00000000-0005-0000-0000-00002F000000}"/>
    <cellStyle name="Normal 6 2 2" xfId="12" xr:uid="{00000000-0005-0000-0000-000030000000}"/>
    <cellStyle name="Normal 6 3" xfId="25" xr:uid="{00000000-0005-0000-0000-000031000000}"/>
    <cellStyle name="Normal 7" xfId="30" xr:uid="{00000000-0005-0000-0000-000032000000}"/>
    <cellStyle name="Normal 8" xfId="36" xr:uid="{00000000-0005-0000-0000-000033000000}"/>
    <cellStyle name="Normal 9" xfId="18" xr:uid="{00000000-0005-0000-0000-000034000000}"/>
    <cellStyle name="Parasts" xfId="0" builtinId="0"/>
    <cellStyle name="Parasts 2" xfId="11" xr:uid="{00000000-0005-0000-0000-000035000000}"/>
    <cellStyle name="Parasts 3" xfId="40" xr:uid="{00000000-0005-0000-0000-000036000000}"/>
    <cellStyle name="Parasts 3 2" xfId="45" xr:uid="{00000000-0005-0000-0000-000037000000}"/>
    <cellStyle name="Parasts 4" xfId="15" xr:uid="{00000000-0005-0000-0000-000038000000}"/>
    <cellStyle name="Paskaidrojošs teksts" xfId="1" builtinId="53" customBuiltin="1"/>
    <cellStyle name="Procenti" xfId="2" builtinId="5"/>
    <cellStyle name="Stils 1" xfId="28" xr:uid="{00000000-0005-0000-0000-00003A000000}"/>
    <cellStyle name="Style 1" xfId="3" xr:uid="{00000000-0005-0000-0000-00003B000000}"/>
    <cellStyle name="Style 1 2" xfId="22" xr:uid="{00000000-0005-0000-0000-00003C000000}"/>
    <cellStyle name="Style 1 2 2" xfId="38" xr:uid="{00000000-0005-0000-0000-00003D000000}"/>
    <cellStyle name="Style 1 3" xfId="8" xr:uid="{00000000-0005-0000-0000-00003E000000}"/>
    <cellStyle name="Style 1_DOP" xfId="39" xr:uid="{00000000-0005-0000-0000-00003F000000}"/>
    <cellStyle name="TableStyleLight1" xfId="16" xr:uid="{00000000-0005-0000-0000-000040000000}"/>
    <cellStyle name="TableStyleLight1 2" xfId="26" xr:uid="{00000000-0005-0000-0000-000041000000}"/>
    <cellStyle name="Обычный 2" xfId="14" xr:uid="{00000000-0005-0000-0000-000042000000}"/>
    <cellStyle name="Стиль 1" xfId="29"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41"/>
  <sheetViews>
    <sheetView topLeftCell="B1" zoomScaleNormal="100" workbookViewId="0">
      <selection activeCell="M9" sqref="M9:P9"/>
    </sheetView>
  </sheetViews>
  <sheetFormatPr defaultColWidth="9.140625" defaultRowHeight="12.75" x14ac:dyDescent="0.2"/>
  <cols>
    <col min="1" max="1" width="3.42578125" style="6" customWidth="1"/>
    <col min="2" max="2" width="5" style="6" customWidth="1"/>
    <col min="3" max="3" width="50.28515625" style="6" customWidth="1"/>
    <col min="4" max="4" width="7.7109375" style="6" customWidth="1"/>
    <col min="5" max="5" width="8.42578125" style="6" customWidth="1"/>
    <col min="6" max="13" width="11" style="6" customWidth="1"/>
    <col min="14" max="14" width="12.140625" style="6" customWidth="1"/>
    <col min="15" max="15" width="11" style="6" customWidth="1"/>
    <col min="16" max="16" width="12.42578125" style="6" customWidth="1"/>
    <col min="17" max="17" width="10.140625" style="6" customWidth="1"/>
    <col min="18" max="16384" width="9.140625" style="6"/>
  </cols>
  <sheetData>
    <row r="1" spans="2:19" ht="15" customHeight="1" x14ac:dyDescent="0.2">
      <c r="B1" s="133" t="s">
        <v>19</v>
      </c>
      <c r="C1" s="133"/>
      <c r="D1" s="133"/>
      <c r="E1" s="133"/>
      <c r="F1" s="133"/>
      <c r="G1" s="133"/>
      <c r="H1" s="133"/>
      <c r="I1" s="133"/>
      <c r="J1" s="133"/>
      <c r="K1" s="133"/>
      <c r="L1" s="133"/>
      <c r="M1" s="133"/>
      <c r="N1" s="133"/>
      <c r="O1" s="133"/>
      <c r="P1" s="133"/>
    </row>
    <row r="2" spans="2:19" ht="15.75" x14ac:dyDescent="0.25">
      <c r="B2" s="134" t="s">
        <v>47</v>
      </c>
      <c r="C2" s="134"/>
      <c r="D2" s="134"/>
      <c r="E2" s="134"/>
      <c r="F2" s="134"/>
      <c r="G2" s="134"/>
      <c r="H2" s="134"/>
      <c r="I2" s="134"/>
      <c r="J2" s="134"/>
      <c r="K2" s="134"/>
      <c r="L2" s="134"/>
      <c r="M2" s="134"/>
      <c r="N2" s="134"/>
      <c r="O2" s="134"/>
      <c r="P2" s="134"/>
      <c r="Q2" s="2"/>
    </row>
    <row r="3" spans="2:19" ht="18.600000000000001" customHeight="1" x14ac:dyDescent="0.2">
      <c r="B3" s="135" t="s">
        <v>77</v>
      </c>
      <c r="C3" s="136"/>
      <c r="D3" s="136"/>
      <c r="E3" s="136"/>
      <c r="F3" s="136"/>
      <c r="G3" s="136"/>
      <c r="H3" s="136"/>
      <c r="I3" s="136"/>
      <c r="J3" s="136"/>
      <c r="K3" s="136"/>
      <c r="L3" s="136"/>
      <c r="M3" s="136"/>
      <c r="N3" s="136"/>
      <c r="O3" s="136"/>
      <c r="P3" s="136"/>
    </row>
    <row r="4" spans="2:19" ht="19.149999999999999" customHeight="1" x14ac:dyDescent="0.2">
      <c r="B4" s="135" t="s">
        <v>78</v>
      </c>
      <c r="C4" s="135"/>
      <c r="D4" s="135"/>
      <c r="E4" s="135"/>
      <c r="F4" s="135"/>
      <c r="G4" s="135"/>
      <c r="H4" s="135"/>
      <c r="I4" s="135"/>
      <c r="J4" s="135"/>
      <c r="K4" s="135"/>
      <c r="L4" s="135"/>
      <c r="M4" s="135"/>
      <c r="N4" s="135"/>
      <c r="O4" s="135"/>
      <c r="P4" s="135"/>
    </row>
    <row r="5" spans="2:19" ht="16.149999999999999" customHeight="1" x14ac:dyDescent="0.2">
      <c r="B5" s="137" t="s">
        <v>79</v>
      </c>
      <c r="C5" s="137"/>
      <c r="D5" s="137"/>
      <c r="E5" s="137"/>
      <c r="F5" s="137"/>
      <c r="G5" s="137"/>
      <c r="H5" s="137"/>
      <c r="I5" s="137"/>
      <c r="J5" s="137"/>
      <c r="K5" s="137"/>
      <c r="L5" s="137"/>
      <c r="M5" s="137"/>
      <c r="N5" s="137"/>
      <c r="O5" s="137"/>
      <c r="P5" s="137"/>
      <c r="Q5" s="7"/>
      <c r="R5" s="7"/>
      <c r="S5" s="7"/>
    </row>
    <row r="6" spans="2:19" ht="15.75" x14ac:dyDescent="0.2">
      <c r="B6" s="138" t="s">
        <v>55</v>
      </c>
      <c r="C6" s="138"/>
      <c r="D6" s="138"/>
      <c r="E6" s="138"/>
      <c r="F6" s="138"/>
      <c r="G6" s="138"/>
      <c r="H6" s="138"/>
      <c r="I6" s="138"/>
      <c r="J6" s="138"/>
      <c r="K6" s="138"/>
      <c r="L6" s="138"/>
      <c r="M6" s="138"/>
      <c r="N6" s="138"/>
      <c r="O6" s="138"/>
      <c r="P6" s="138"/>
    </row>
    <row r="7" spans="2:19" ht="12.75" customHeight="1" x14ac:dyDescent="0.2">
      <c r="B7" s="121"/>
      <c r="C7" s="121"/>
      <c r="D7" s="121"/>
      <c r="E7" s="121"/>
      <c r="F7" s="1"/>
      <c r="G7" s="1"/>
      <c r="H7" s="1"/>
      <c r="I7" s="1"/>
      <c r="J7" s="131" t="s">
        <v>23</v>
      </c>
      <c r="K7" s="131"/>
      <c r="L7" s="131"/>
      <c r="M7" s="131"/>
      <c r="N7" s="132">
        <f>P39</f>
        <v>0</v>
      </c>
      <c r="O7" s="132"/>
      <c r="P7" s="1" t="s">
        <v>0</v>
      </c>
    </row>
    <row r="8" spans="2:19" s="2" customFormat="1" ht="12.75" customHeight="1" x14ac:dyDescent="0.2"/>
    <row r="9" spans="2:19" s="2" customFormat="1" ht="12.75" customHeight="1" x14ac:dyDescent="0.2">
      <c r="M9" s="120" t="s">
        <v>81</v>
      </c>
      <c r="N9" s="120"/>
      <c r="O9" s="120"/>
      <c r="P9" s="120"/>
    </row>
    <row r="10" spans="2:19" ht="16.5" thickBot="1" x14ac:dyDescent="0.3">
      <c r="B10" s="121" t="s">
        <v>54</v>
      </c>
      <c r="C10" s="121"/>
      <c r="D10" s="121"/>
      <c r="E10" s="121"/>
      <c r="F10" s="3"/>
      <c r="G10" s="3"/>
      <c r="H10" s="4"/>
      <c r="I10" s="4"/>
      <c r="J10" s="4"/>
      <c r="K10" s="4"/>
      <c r="L10" s="4"/>
      <c r="M10" s="4"/>
      <c r="N10" s="4"/>
      <c r="O10" s="4"/>
      <c r="P10" s="4"/>
    </row>
    <row r="11" spans="2:19" ht="12.75" customHeight="1" x14ac:dyDescent="0.2">
      <c r="B11" s="122" t="s">
        <v>1</v>
      </c>
      <c r="C11" s="124" t="s">
        <v>2</v>
      </c>
      <c r="D11" s="126" t="s">
        <v>3</v>
      </c>
      <c r="E11" s="128" t="s">
        <v>18</v>
      </c>
      <c r="F11" s="124" t="s">
        <v>4</v>
      </c>
      <c r="G11" s="124"/>
      <c r="H11" s="124"/>
      <c r="I11" s="124"/>
      <c r="J11" s="124"/>
      <c r="K11" s="124"/>
      <c r="L11" s="124" t="s">
        <v>5</v>
      </c>
      <c r="M11" s="124"/>
      <c r="N11" s="124"/>
      <c r="O11" s="124"/>
      <c r="P11" s="130"/>
    </row>
    <row r="12" spans="2:19" ht="93.75" customHeight="1" x14ac:dyDescent="0.2">
      <c r="B12" s="123"/>
      <c r="C12" s="125"/>
      <c r="D12" s="127"/>
      <c r="E12" s="129"/>
      <c r="F12" s="5" t="s">
        <v>6</v>
      </c>
      <c r="G12" s="5" t="s">
        <v>7</v>
      </c>
      <c r="H12" s="5" t="s">
        <v>8</v>
      </c>
      <c r="I12" s="5" t="s">
        <v>9</v>
      </c>
      <c r="J12" s="5" t="s">
        <v>10</v>
      </c>
      <c r="K12" s="5" t="s">
        <v>11</v>
      </c>
      <c r="L12" s="5" t="s">
        <v>12</v>
      </c>
      <c r="M12" s="5" t="s">
        <v>8</v>
      </c>
      <c r="N12" s="5" t="s">
        <v>9</v>
      </c>
      <c r="O12" s="5" t="s">
        <v>10</v>
      </c>
      <c r="P12" s="64" t="s">
        <v>11</v>
      </c>
    </row>
    <row r="13" spans="2:19" ht="15.6" customHeight="1" x14ac:dyDescent="0.2">
      <c r="B13" s="65"/>
      <c r="C13" s="53" t="s">
        <v>28</v>
      </c>
      <c r="D13" s="56"/>
      <c r="E13" s="55"/>
      <c r="F13" s="55"/>
      <c r="G13" s="55"/>
      <c r="H13" s="55"/>
      <c r="I13" s="55"/>
      <c r="J13" s="55"/>
      <c r="K13" s="55"/>
      <c r="L13" s="52"/>
      <c r="M13" s="55"/>
      <c r="N13" s="55"/>
      <c r="O13" s="55"/>
      <c r="P13" s="66"/>
    </row>
    <row r="14" spans="2:19" ht="47.25" x14ac:dyDescent="0.25">
      <c r="B14" s="67">
        <v>1</v>
      </c>
      <c r="C14" s="13" t="s">
        <v>46</v>
      </c>
      <c r="D14" s="8" t="s">
        <v>20</v>
      </c>
      <c r="E14" s="38">
        <v>51</v>
      </c>
      <c r="F14" s="8"/>
      <c r="G14" s="101"/>
      <c r="H14" s="10">
        <f>G14*F14</f>
        <v>0</v>
      </c>
      <c r="I14" s="10"/>
      <c r="J14" s="10"/>
      <c r="K14" s="11">
        <f t="shared" ref="K14:K30" si="0">ROUND(H14+I14+J14,2)</f>
        <v>0</v>
      </c>
      <c r="L14" s="26">
        <f t="shared" ref="L14:L16" si="1">ROUND(E14*F14,0)</f>
        <v>0</v>
      </c>
      <c r="M14" s="11">
        <f t="shared" ref="M14:M27" si="2">ROUND(H14*E14,2)</f>
        <v>0</v>
      </c>
      <c r="N14" s="11">
        <f>ROUND(I14*E14,2)</f>
        <v>0</v>
      </c>
      <c r="O14" s="11">
        <f>J14*E14</f>
        <v>0</v>
      </c>
      <c r="P14" s="68">
        <f>ROUND(SUM(M14:O14),2)</f>
        <v>0</v>
      </c>
    </row>
    <row r="15" spans="2:19" ht="16.149999999999999" customHeight="1" x14ac:dyDescent="0.25">
      <c r="B15" s="67">
        <v>2</v>
      </c>
      <c r="C15" s="37" t="s">
        <v>33</v>
      </c>
      <c r="D15" s="23" t="s">
        <v>34</v>
      </c>
      <c r="E15" s="24">
        <v>22</v>
      </c>
      <c r="F15" s="8"/>
      <c r="G15" s="102"/>
      <c r="H15" s="10">
        <f t="shared" ref="H15:H16" si="3">G15*F15</f>
        <v>0</v>
      </c>
      <c r="I15" s="25"/>
      <c r="J15" s="25"/>
      <c r="K15" s="11">
        <f t="shared" si="0"/>
        <v>0</v>
      </c>
      <c r="L15" s="26">
        <f t="shared" si="1"/>
        <v>0</v>
      </c>
      <c r="M15" s="11">
        <f t="shared" si="2"/>
        <v>0</v>
      </c>
      <c r="N15" s="11">
        <f t="shared" ref="N15:N30" si="4">ROUND(I15*E15,2)</f>
        <v>0</v>
      </c>
      <c r="O15" s="11">
        <f>J15*E15</f>
        <v>0</v>
      </c>
      <c r="P15" s="68">
        <f>ROUND(SUM(M15:O15),2)</f>
        <v>0</v>
      </c>
    </row>
    <row r="16" spans="2:19" ht="31.5" x14ac:dyDescent="0.2">
      <c r="B16" s="67">
        <v>3</v>
      </c>
      <c r="C16" s="33" t="s">
        <v>30</v>
      </c>
      <c r="D16" s="21" t="s">
        <v>20</v>
      </c>
      <c r="E16" s="25">
        <v>15.7</v>
      </c>
      <c r="F16" s="8"/>
      <c r="G16" s="21"/>
      <c r="H16" s="10">
        <f t="shared" si="3"/>
        <v>0</v>
      </c>
      <c r="I16" s="21"/>
      <c r="J16" s="34"/>
      <c r="K16" s="26">
        <f t="shared" si="0"/>
        <v>0</v>
      </c>
      <c r="L16" s="26">
        <f t="shared" si="1"/>
        <v>0</v>
      </c>
      <c r="M16" s="26">
        <f t="shared" si="2"/>
        <v>0</v>
      </c>
      <c r="N16" s="26">
        <f>ROUND(I16*E16,2)</f>
        <v>0</v>
      </c>
      <c r="O16" s="26">
        <f t="shared" ref="O16:O30" si="5">ROUND(J16*E16,2)</f>
        <v>0</v>
      </c>
      <c r="P16" s="68">
        <f t="shared" ref="P16:P32" si="6">ROUND(SUM(M16:O16),2)</f>
        <v>0</v>
      </c>
    </row>
    <row r="17" spans="2:16" ht="94.15" customHeight="1" x14ac:dyDescent="0.25">
      <c r="B17" s="69">
        <v>4</v>
      </c>
      <c r="C17" s="22" t="s">
        <v>32</v>
      </c>
      <c r="D17" s="23" t="s">
        <v>21</v>
      </c>
      <c r="E17" s="24">
        <v>1</v>
      </c>
      <c r="F17" s="8"/>
      <c r="G17" s="102"/>
      <c r="H17" s="10">
        <f>G17*F17</f>
        <v>0</v>
      </c>
      <c r="I17" s="25"/>
      <c r="J17" s="25"/>
      <c r="K17" s="26">
        <f t="shared" si="0"/>
        <v>0</v>
      </c>
      <c r="L17" s="26">
        <f>ROUND(E17*F17,0)</f>
        <v>0</v>
      </c>
      <c r="M17" s="26">
        <f t="shared" si="2"/>
        <v>0</v>
      </c>
      <c r="N17" s="26">
        <f>ROUND(I17*E17,2)</f>
        <v>0</v>
      </c>
      <c r="O17" s="26">
        <f t="shared" si="5"/>
        <v>0</v>
      </c>
      <c r="P17" s="68">
        <f t="shared" si="6"/>
        <v>0</v>
      </c>
    </row>
    <row r="18" spans="2:16" ht="15.75" x14ac:dyDescent="0.25">
      <c r="B18" s="70"/>
      <c r="C18" s="62" t="s">
        <v>29</v>
      </c>
      <c r="D18" s="58"/>
      <c r="E18" s="59"/>
      <c r="F18" s="58"/>
      <c r="G18" s="58"/>
      <c r="H18" s="60"/>
      <c r="I18" s="60"/>
      <c r="J18" s="60"/>
      <c r="K18" s="61"/>
      <c r="L18" s="61"/>
      <c r="M18" s="61"/>
      <c r="N18" s="61"/>
      <c r="O18" s="61"/>
      <c r="P18" s="68">
        <f t="shared" si="6"/>
        <v>0</v>
      </c>
    </row>
    <row r="19" spans="2:16" ht="47.25" x14ac:dyDescent="0.25">
      <c r="B19" s="67">
        <v>1</v>
      </c>
      <c r="C19" s="12" t="s">
        <v>35</v>
      </c>
      <c r="D19" s="8" t="s">
        <v>20</v>
      </c>
      <c r="E19" s="9">
        <v>27</v>
      </c>
      <c r="F19" s="8"/>
      <c r="G19" s="101"/>
      <c r="H19" s="10">
        <f>G19*F19</f>
        <v>0</v>
      </c>
      <c r="I19" s="10"/>
      <c r="J19" s="10"/>
      <c r="K19" s="11">
        <f t="shared" si="0"/>
        <v>0</v>
      </c>
      <c r="L19" s="11">
        <f t="shared" ref="L19:L24" si="7">ROUND(E19*F19,0)</f>
        <v>0</v>
      </c>
      <c r="M19" s="11">
        <f t="shared" si="2"/>
        <v>0</v>
      </c>
      <c r="N19" s="11">
        <f t="shared" si="4"/>
        <v>0</v>
      </c>
      <c r="O19" s="11">
        <f t="shared" si="5"/>
        <v>0</v>
      </c>
      <c r="P19" s="68">
        <f t="shared" si="6"/>
        <v>0</v>
      </c>
    </row>
    <row r="20" spans="2:16" ht="33.6" customHeight="1" x14ac:dyDescent="0.25">
      <c r="B20" s="69">
        <v>2</v>
      </c>
      <c r="C20" s="12" t="s">
        <v>31</v>
      </c>
      <c r="D20" s="8" t="s">
        <v>20</v>
      </c>
      <c r="E20" s="9">
        <v>51</v>
      </c>
      <c r="F20" s="8"/>
      <c r="G20" s="101"/>
      <c r="H20" s="10">
        <f t="shared" ref="H20:H23" si="8">G20*F20</f>
        <v>0</v>
      </c>
      <c r="I20" s="10"/>
      <c r="J20" s="10"/>
      <c r="K20" s="11">
        <f t="shared" si="0"/>
        <v>0</v>
      </c>
      <c r="L20" s="11">
        <f t="shared" si="7"/>
        <v>0</v>
      </c>
      <c r="M20" s="11">
        <f t="shared" si="2"/>
        <v>0</v>
      </c>
      <c r="N20" s="11">
        <f t="shared" si="4"/>
        <v>0</v>
      </c>
      <c r="O20" s="11">
        <f t="shared" si="5"/>
        <v>0</v>
      </c>
      <c r="P20" s="68">
        <f t="shared" si="6"/>
        <v>0</v>
      </c>
    </row>
    <row r="21" spans="2:16" ht="51" customHeight="1" x14ac:dyDescent="0.25">
      <c r="B21" s="67">
        <v>3</v>
      </c>
      <c r="C21" s="12" t="s">
        <v>36</v>
      </c>
      <c r="D21" s="8" t="s">
        <v>20</v>
      </c>
      <c r="E21" s="9">
        <v>51</v>
      </c>
      <c r="F21" s="8"/>
      <c r="G21" s="101"/>
      <c r="H21" s="10">
        <f t="shared" si="8"/>
        <v>0</v>
      </c>
      <c r="I21" s="10"/>
      <c r="J21" s="10"/>
      <c r="K21" s="11">
        <f t="shared" si="0"/>
        <v>0</v>
      </c>
      <c r="L21" s="11">
        <f t="shared" si="7"/>
        <v>0</v>
      </c>
      <c r="M21" s="11">
        <f t="shared" si="2"/>
        <v>0</v>
      </c>
      <c r="N21" s="11">
        <f t="shared" si="4"/>
        <v>0</v>
      </c>
      <c r="O21" s="11">
        <f t="shared" si="5"/>
        <v>0</v>
      </c>
      <c r="P21" s="68">
        <f t="shared" si="6"/>
        <v>0</v>
      </c>
    </row>
    <row r="22" spans="2:16" ht="48.6" customHeight="1" x14ac:dyDescent="0.25">
      <c r="B22" s="67">
        <v>4</v>
      </c>
      <c r="C22" s="12" t="s">
        <v>37</v>
      </c>
      <c r="D22" s="8" t="s">
        <v>20</v>
      </c>
      <c r="E22" s="9">
        <v>15.7</v>
      </c>
      <c r="F22" s="8"/>
      <c r="G22" s="101"/>
      <c r="H22" s="10">
        <f t="shared" si="8"/>
        <v>0</v>
      </c>
      <c r="I22" s="10"/>
      <c r="J22" s="10"/>
      <c r="K22" s="11">
        <f t="shared" si="0"/>
        <v>0</v>
      </c>
      <c r="L22" s="11">
        <f t="shared" si="7"/>
        <v>0</v>
      </c>
      <c r="M22" s="11">
        <f t="shared" si="2"/>
        <v>0</v>
      </c>
      <c r="N22" s="11">
        <f t="shared" si="4"/>
        <v>0</v>
      </c>
      <c r="O22" s="11">
        <f t="shared" si="5"/>
        <v>0</v>
      </c>
      <c r="P22" s="68">
        <f t="shared" si="6"/>
        <v>0</v>
      </c>
    </row>
    <row r="23" spans="2:16" ht="48.6" customHeight="1" x14ac:dyDescent="0.25">
      <c r="B23" s="69">
        <v>5</v>
      </c>
      <c r="C23" s="27" t="s">
        <v>38</v>
      </c>
      <c r="D23" s="8" t="s">
        <v>20</v>
      </c>
      <c r="E23" s="9">
        <v>15.7</v>
      </c>
      <c r="F23" s="8"/>
      <c r="G23" s="101"/>
      <c r="H23" s="10">
        <f t="shared" si="8"/>
        <v>0</v>
      </c>
      <c r="I23" s="10"/>
      <c r="J23" s="10"/>
      <c r="K23" s="11">
        <f t="shared" si="0"/>
        <v>0</v>
      </c>
      <c r="L23" s="11">
        <f t="shared" si="7"/>
        <v>0</v>
      </c>
      <c r="M23" s="11">
        <f t="shared" si="2"/>
        <v>0</v>
      </c>
      <c r="N23" s="11">
        <f t="shared" si="4"/>
        <v>0</v>
      </c>
      <c r="O23" s="11">
        <f t="shared" si="5"/>
        <v>0</v>
      </c>
      <c r="P23" s="68">
        <f t="shared" si="6"/>
        <v>0</v>
      </c>
    </row>
    <row r="24" spans="2:16" ht="33" customHeight="1" x14ac:dyDescent="0.25">
      <c r="B24" s="67">
        <v>6</v>
      </c>
      <c r="C24" s="13" t="s">
        <v>45</v>
      </c>
      <c r="D24" s="28" t="s">
        <v>20</v>
      </c>
      <c r="E24" s="9">
        <v>15.7</v>
      </c>
      <c r="F24" s="8"/>
      <c r="G24" s="101"/>
      <c r="H24" s="10">
        <f>G24*F24</f>
        <v>0</v>
      </c>
      <c r="I24" s="10"/>
      <c r="J24" s="10"/>
      <c r="K24" s="11">
        <f t="shared" si="0"/>
        <v>0</v>
      </c>
      <c r="L24" s="11">
        <f t="shared" si="7"/>
        <v>0</v>
      </c>
      <c r="M24" s="11">
        <f t="shared" si="2"/>
        <v>0</v>
      </c>
      <c r="N24" s="11">
        <f t="shared" si="4"/>
        <v>0</v>
      </c>
      <c r="O24" s="11">
        <f t="shared" si="5"/>
        <v>0</v>
      </c>
      <c r="P24" s="68">
        <f t="shared" si="6"/>
        <v>0</v>
      </c>
    </row>
    <row r="25" spans="2:16" ht="15.75" x14ac:dyDescent="0.25">
      <c r="B25" s="71"/>
      <c r="C25" s="63" t="s">
        <v>75</v>
      </c>
      <c r="D25" s="45"/>
      <c r="E25" s="46"/>
      <c r="F25" s="48"/>
      <c r="G25" s="48"/>
      <c r="H25" s="49"/>
      <c r="I25" s="50"/>
      <c r="J25" s="50"/>
      <c r="K25" s="51"/>
      <c r="L25" s="51"/>
      <c r="M25" s="51"/>
      <c r="N25" s="51"/>
      <c r="O25" s="51"/>
      <c r="P25" s="68">
        <f t="shared" si="6"/>
        <v>0</v>
      </c>
    </row>
    <row r="26" spans="2:16" ht="66" customHeight="1" x14ac:dyDescent="0.25">
      <c r="B26" s="67">
        <v>1</v>
      </c>
      <c r="C26" s="13" t="s">
        <v>39</v>
      </c>
      <c r="D26" s="28" t="s">
        <v>22</v>
      </c>
      <c r="E26" s="9">
        <v>25</v>
      </c>
      <c r="F26" s="8"/>
      <c r="G26" s="103"/>
      <c r="H26" s="30">
        <f>G26*F26</f>
        <v>0</v>
      </c>
      <c r="I26" s="10"/>
      <c r="J26" s="10"/>
      <c r="K26" s="11">
        <f t="shared" si="0"/>
        <v>0</v>
      </c>
      <c r="L26" s="11">
        <f>F26*E26</f>
        <v>0</v>
      </c>
      <c r="M26" s="11">
        <f t="shared" si="2"/>
        <v>0</v>
      </c>
      <c r="N26" s="11">
        <f t="shared" si="4"/>
        <v>0</v>
      </c>
      <c r="O26" s="11">
        <f t="shared" si="5"/>
        <v>0</v>
      </c>
      <c r="P26" s="68">
        <f t="shared" si="6"/>
        <v>0</v>
      </c>
    </row>
    <row r="27" spans="2:16" ht="47.25" x14ac:dyDescent="0.25">
      <c r="B27" s="69">
        <v>2</v>
      </c>
      <c r="C27" s="31" t="s">
        <v>40</v>
      </c>
      <c r="D27" s="32" t="s">
        <v>21</v>
      </c>
      <c r="E27" s="32">
        <v>10</v>
      </c>
      <c r="F27" s="8"/>
      <c r="G27" s="103"/>
      <c r="H27" s="30">
        <f>G27*F27</f>
        <v>0</v>
      </c>
      <c r="I27" s="32"/>
      <c r="J27" s="32"/>
      <c r="K27" s="32">
        <f t="shared" si="0"/>
        <v>0</v>
      </c>
      <c r="L27" s="11">
        <f t="shared" ref="L27:L32" si="9">F27*E27</f>
        <v>0</v>
      </c>
      <c r="M27" s="32">
        <f t="shared" si="2"/>
        <v>0</v>
      </c>
      <c r="N27" s="32">
        <f>ROUND(I27*E27,2)</f>
        <v>0</v>
      </c>
      <c r="O27" s="32">
        <f t="shared" si="5"/>
        <v>0</v>
      </c>
      <c r="P27" s="68">
        <f t="shared" si="6"/>
        <v>0</v>
      </c>
    </row>
    <row r="28" spans="2:16" ht="79.900000000000006" customHeight="1" x14ac:dyDescent="0.25">
      <c r="B28" s="67">
        <v>3</v>
      </c>
      <c r="C28" s="13" t="s">
        <v>41</v>
      </c>
      <c r="D28" s="20" t="s">
        <v>21</v>
      </c>
      <c r="E28" s="19">
        <v>5</v>
      </c>
      <c r="F28" s="8"/>
      <c r="G28" s="103"/>
      <c r="H28" s="30">
        <f>G28*F28</f>
        <v>0</v>
      </c>
      <c r="I28" s="19"/>
      <c r="J28" s="19"/>
      <c r="K28" s="19">
        <f t="shared" si="0"/>
        <v>0</v>
      </c>
      <c r="L28" s="11">
        <f t="shared" si="9"/>
        <v>0</v>
      </c>
      <c r="M28" s="32">
        <f>ROUND(H28*E28,2)</f>
        <v>0</v>
      </c>
      <c r="N28" s="32">
        <f t="shared" si="4"/>
        <v>0</v>
      </c>
      <c r="O28" s="32">
        <f t="shared" si="5"/>
        <v>0</v>
      </c>
      <c r="P28" s="68">
        <f t="shared" si="6"/>
        <v>0</v>
      </c>
    </row>
    <row r="29" spans="2:16" ht="31.15" customHeight="1" x14ac:dyDescent="0.25">
      <c r="B29" s="69">
        <v>4</v>
      </c>
      <c r="C29" s="13" t="s">
        <v>44</v>
      </c>
      <c r="D29" s="20" t="s">
        <v>24</v>
      </c>
      <c r="E29" s="19">
        <v>1</v>
      </c>
      <c r="F29" s="8"/>
      <c r="G29" s="103"/>
      <c r="H29" s="30">
        <f t="shared" ref="H29:H31" si="10">G29*F29</f>
        <v>0</v>
      </c>
      <c r="I29" s="19"/>
      <c r="J29" s="19"/>
      <c r="K29" s="19">
        <f t="shared" si="0"/>
        <v>0</v>
      </c>
      <c r="L29" s="11">
        <f t="shared" si="9"/>
        <v>0</v>
      </c>
      <c r="M29" s="32">
        <f>ROUND(H29*E29,2)</f>
        <v>0</v>
      </c>
      <c r="N29" s="32">
        <f t="shared" si="4"/>
        <v>0</v>
      </c>
      <c r="O29" s="32">
        <f t="shared" si="5"/>
        <v>0</v>
      </c>
      <c r="P29" s="68">
        <f t="shared" si="6"/>
        <v>0</v>
      </c>
    </row>
    <row r="30" spans="2:16" ht="31.15" customHeight="1" x14ac:dyDescent="0.25">
      <c r="B30" s="67">
        <v>5</v>
      </c>
      <c r="C30" s="13" t="s">
        <v>42</v>
      </c>
      <c r="D30" s="20" t="s">
        <v>24</v>
      </c>
      <c r="E30" s="19">
        <v>1</v>
      </c>
      <c r="F30" s="8"/>
      <c r="G30" s="103"/>
      <c r="H30" s="30">
        <f t="shared" si="10"/>
        <v>0</v>
      </c>
      <c r="I30" s="19"/>
      <c r="J30" s="19"/>
      <c r="K30" s="19">
        <f t="shared" si="0"/>
        <v>0</v>
      </c>
      <c r="L30" s="11">
        <f t="shared" si="9"/>
        <v>0</v>
      </c>
      <c r="M30" s="32">
        <f>ROUND(H30*E30,2)</f>
        <v>0</v>
      </c>
      <c r="N30" s="32">
        <f t="shared" si="4"/>
        <v>0</v>
      </c>
      <c r="O30" s="32">
        <f t="shared" si="5"/>
        <v>0</v>
      </c>
      <c r="P30" s="68">
        <f t="shared" si="6"/>
        <v>0</v>
      </c>
    </row>
    <row r="31" spans="2:16" ht="77.45" customHeight="1" x14ac:dyDescent="0.25">
      <c r="B31" s="67">
        <v>6</v>
      </c>
      <c r="C31" s="13" t="s">
        <v>73</v>
      </c>
      <c r="D31" s="20" t="s">
        <v>24</v>
      </c>
      <c r="E31" s="19">
        <v>1</v>
      </c>
      <c r="F31" s="8"/>
      <c r="G31" s="103"/>
      <c r="H31" s="30">
        <f t="shared" si="10"/>
        <v>0</v>
      </c>
      <c r="I31" s="19"/>
      <c r="J31" s="19"/>
      <c r="K31" s="19">
        <f>SUM(H31:J31)</f>
        <v>0</v>
      </c>
      <c r="L31" s="11">
        <f t="shared" si="9"/>
        <v>0</v>
      </c>
      <c r="M31" s="32">
        <f>H31*E31</f>
        <v>0</v>
      </c>
      <c r="N31" s="32">
        <f>I31*E31</f>
        <v>0</v>
      </c>
      <c r="O31" s="32">
        <f>J31*E31</f>
        <v>0</v>
      </c>
      <c r="P31" s="68">
        <f t="shared" si="6"/>
        <v>0</v>
      </c>
    </row>
    <row r="32" spans="2:16" ht="16.149999999999999" customHeight="1" x14ac:dyDescent="0.25">
      <c r="B32" s="67">
        <v>7</v>
      </c>
      <c r="C32" s="13" t="s">
        <v>43</v>
      </c>
      <c r="D32" s="20" t="s">
        <v>24</v>
      </c>
      <c r="E32" s="19">
        <v>1</v>
      </c>
      <c r="F32" s="8"/>
      <c r="G32" s="103"/>
      <c r="H32" s="30">
        <f>G32*F32</f>
        <v>0</v>
      </c>
      <c r="I32" s="19"/>
      <c r="J32" s="19"/>
      <c r="K32" s="19">
        <f>SUM(H32:J32)</f>
        <v>0</v>
      </c>
      <c r="L32" s="11">
        <f t="shared" si="9"/>
        <v>0</v>
      </c>
      <c r="M32" s="32">
        <f>H32*E32</f>
        <v>0</v>
      </c>
      <c r="N32" s="32">
        <f>I32*E32</f>
        <v>0</v>
      </c>
      <c r="O32" s="32">
        <f>J32*E32</f>
        <v>0</v>
      </c>
      <c r="P32" s="68">
        <f t="shared" si="6"/>
        <v>0</v>
      </c>
    </row>
    <row r="33" spans="1:17" ht="50.45" customHeight="1" thickBot="1" x14ac:dyDescent="0.3">
      <c r="B33" s="72">
        <v>8</v>
      </c>
      <c r="C33" s="73" t="s">
        <v>53</v>
      </c>
      <c r="D33" s="74" t="s">
        <v>24</v>
      </c>
      <c r="E33" s="75">
        <v>1</v>
      </c>
      <c r="F33" s="76"/>
      <c r="G33" s="75"/>
      <c r="H33" s="75"/>
      <c r="I33" s="75"/>
      <c r="J33" s="75"/>
      <c r="K33" s="75"/>
      <c r="L33" s="75"/>
      <c r="M33" s="77"/>
      <c r="N33" s="77"/>
      <c r="O33" s="77"/>
      <c r="P33" s="68"/>
    </row>
    <row r="34" spans="1:17" ht="16.5" thickBot="1" x14ac:dyDescent="0.3">
      <c r="B34" s="78"/>
      <c r="C34" s="79"/>
      <c r="D34" s="118" t="s">
        <v>17</v>
      </c>
      <c r="E34" s="118"/>
      <c r="F34" s="118"/>
      <c r="G34" s="118"/>
      <c r="H34" s="118"/>
      <c r="I34" s="118"/>
      <c r="J34" s="118"/>
      <c r="K34" s="119"/>
      <c r="L34" s="95">
        <f t="shared" ref="L34:O34" si="11">ROUND(SUM(L14:L33),2)</f>
        <v>0</v>
      </c>
      <c r="M34" s="95">
        <f t="shared" si="11"/>
        <v>0</v>
      </c>
      <c r="N34" s="95">
        <f t="shared" si="11"/>
        <v>0</v>
      </c>
      <c r="O34" s="95">
        <f t="shared" si="11"/>
        <v>0</v>
      </c>
      <c r="P34" s="95">
        <f>ROUND(SUM(P14:P33),2)</f>
        <v>0</v>
      </c>
    </row>
    <row r="35" spans="1:17" ht="15.75" x14ac:dyDescent="0.25">
      <c r="B35" s="4"/>
      <c r="C35" s="15"/>
      <c r="D35" s="15"/>
      <c r="E35" s="15"/>
      <c r="F35" s="15"/>
      <c r="G35" s="15"/>
      <c r="H35" s="117" t="s">
        <v>80</v>
      </c>
      <c r="I35" s="117"/>
      <c r="J35" s="117"/>
      <c r="K35" s="117"/>
      <c r="L35" s="80"/>
      <c r="M35" s="81"/>
      <c r="N35" s="81"/>
      <c r="O35" s="92"/>
      <c r="P35" s="96">
        <f>ROUND(P34*L35,2)</f>
        <v>0</v>
      </c>
    </row>
    <row r="36" spans="1:17" ht="15.75" x14ac:dyDescent="0.25">
      <c r="A36" s="35"/>
      <c r="B36" s="40"/>
      <c r="C36" s="40" t="s">
        <v>25</v>
      </c>
      <c r="D36" s="41"/>
      <c r="E36" s="41"/>
      <c r="F36" s="41"/>
      <c r="G36" s="41"/>
      <c r="H36" s="41"/>
      <c r="I36" s="36"/>
      <c r="J36" s="15"/>
      <c r="K36" s="16" t="s">
        <v>16</v>
      </c>
      <c r="L36" s="82"/>
      <c r="M36" s="14"/>
      <c r="N36" s="14"/>
      <c r="O36" s="93"/>
      <c r="P36" s="97">
        <f>ROUND(P34*L36,2)</f>
        <v>0</v>
      </c>
    </row>
    <row r="37" spans="1:17" ht="15.75" x14ac:dyDescent="0.25">
      <c r="A37" s="35"/>
      <c r="B37" s="40" t="s">
        <v>26</v>
      </c>
      <c r="C37" s="40" t="s">
        <v>27</v>
      </c>
      <c r="D37" s="41"/>
      <c r="E37" s="41"/>
      <c r="F37" s="41"/>
      <c r="G37" s="41"/>
      <c r="H37" s="41"/>
      <c r="I37" s="36"/>
      <c r="J37" s="15"/>
      <c r="K37" s="16" t="s">
        <v>13</v>
      </c>
      <c r="L37" s="83"/>
      <c r="M37" s="14"/>
      <c r="N37" s="14"/>
      <c r="O37" s="93"/>
      <c r="P37" s="98">
        <f>ROUND(SUM(P34:P36),2)</f>
        <v>0</v>
      </c>
      <c r="Q37" s="17"/>
    </row>
    <row r="38" spans="1:17" ht="15.75" x14ac:dyDescent="0.25">
      <c r="A38" s="35"/>
      <c r="B38" s="40" t="s">
        <v>26</v>
      </c>
      <c r="C38" s="40" t="s">
        <v>50</v>
      </c>
      <c r="D38" s="41"/>
      <c r="E38" s="41"/>
      <c r="F38" s="41"/>
      <c r="G38" s="41"/>
      <c r="H38" s="41"/>
      <c r="I38" s="36"/>
      <c r="J38" s="15"/>
      <c r="K38" s="16" t="s">
        <v>14</v>
      </c>
      <c r="L38" s="83"/>
      <c r="M38" s="14"/>
      <c r="N38" s="14"/>
      <c r="O38" s="93"/>
      <c r="P38" s="97">
        <f>ROUND(P37*21%,2)</f>
        <v>0</v>
      </c>
      <c r="Q38" s="17"/>
    </row>
    <row r="39" spans="1:17" ht="16.5" thickBot="1" x14ac:dyDescent="0.3">
      <c r="A39" s="35"/>
      <c r="B39" s="40"/>
      <c r="C39" s="40" t="s">
        <v>51</v>
      </c>
      <c r="D39" s="41"/>
      <c r="E39" s="41"/>
      <c r="F39" s="41"/>
      <c r="G39" s="41"/>
      <c r="H39" s="41"/>
      <c r="I39" s="35"/>
      <c r="J39" s="15"/>
      <c r="K39" s="16" t="s">
        <v>15</v>
      </c>
      <c r="L39" s="84"/>
      <c r="M39" s="85"/>
      <c r="N39" s="85"/>
      <c r="O39" s="94"/>
      <c r="P39" s="99">
        <f>ROUND(SUM(P37:P38),2)</f>
        <v>0</v>
      </c>
    </row>
    <row r="40" spans="1:17" ht="15.75" x14ac:dyDescent="0.25">
      <c r="B40" s="42" t="s">
        <v>26</v>
      </c>
      <c r="C40" s="43" t="s">
        <v>52</v>
      </c>
      <c r="D40" s="43"/>
      <c r="E40" s="43"/>
      <c r="F40" s="43"/>
      <c r="G40" s="43"/>
      <c r="H40" s="43"/>
      <c r="I40" s="4"/>
      <c r="J40" s="4"/>
      <c r="K40" s="4"/>
      <c r="L40" s="4"/>
      <c r="M40" s="4"/>
      <c r="N40" s="4"/>
      <c r="O40" s="4"/>
      <c r="P40" s="4"/>
    </row>
    <row r="41" spans="1:17" ht="15" x14ac:dyDescent="0.25">
      <c r="B41" s="44"/>
      <c r="C41" s="44"/>
      <c r="D41" s="44"/>
      <c r="E41" s="44"/>
      <c r="F41" s="44"/>
      <c r="G41" s="44"/>
      <c r="H41" s="44"/>
      <c r="I41" s="18"/>
      <c r="J41" s="18"/>
      <c r="K41" s="18"/>
      <c r="L41" s="18"/>
      <c r="M41" s="18"/>
      <c r="N41" s="18"/>
      <c r="O41" s="18"/>
      <c r="P41" s="18"/>
    </row>
  </sheetData>
  <mergeCells count="19">
    <mergeCell ref="B7:E7"/>
    <mergeCell ref="J7:M7"/>
    <mergeCell ref="N7:O7"/>
    <mergeCell ref="B1:P1"/>
    <mergeCell ref="B2:P2"/>
    <mergeCell ref="B3:P3"/>
    <mergeCell ref="B5:P5"/>
    <mergeCell ref="B6:P6"/>
    <mergeCell ref="B4:P4"/>
    <mergeCell ref="H35:K35"/>
    <mergeCell ref="D34:K34"/>
    <mergeCell ref="M9:P9"/>
    <mergeCell ref="B10:E10"/>
    <mergeCell ref="B11:B12"/>
    <mergeCell ref="C11:C12"/>
    <mergeCell ref="D11:D12"/>
    <mergeCell ref="E11:E12"/>
    <mergeCell ref="F11:K11"/>
    <mergeCell ref="L11:P11"/>
  </mergeCells>
  <printOptions horizontalCentered="1"/>
  <pageMargins left="0.62992125984251968" right="3.937007874015748E-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Q39"/>
  <sheetViews>
    <sheetView tabSelected="1" zoomScaleNormal="100" workbookViewId="0">
      <selection activeCell="M8" sqref="M8:P8"/>
    </sheetView>
  </sheetViews>
  <sheetFormatPr defaultColWidth="9.140625" defaultRowHeight="15.75" x14ac:dyDescent="0.25"/>
  <cols>
    <col min="1" max="1" width="5.140625" style="107" customWidth="1"/>
    <col min="2" max="2" width="5" style="107" customWidth="1"/>
    <col min="3" max="3" width="50.28515625" style="107" customWidth="1"/>
    <col min="4" max="4" width="7.7109375" style="107" customWidth="1"/>
    <col min="5" max="5" width="8.42578125" style="107" customWidth="1"/>
    <col min="6" max="13" width="11" style="107" customWidth="1"/>
    <col min="14" max="14" width="12.140625" style="107" customWidth="1"/>
    <col min="15" max="15" width="11" style="107" customWidth="1"/>
    <col min="16" max="16" width="12.42578125" style="107" customWidth="1"/>
    <col min="17" max="17" width="10.140625" style="107" customWidth="1"/>
    <col min="18" max="16384" width="9.140625" style="107"/>
  </cols>
  <sheetData>
    <row r="1" spans="2:17" x14ac:dyDescent="0.25">
      <c r="B1" s="133" t="s">
        <v>59</v>
      </c>
      <c r="C1" s="133"/>
      <c r="D1" s="133"/>
      <c r="E1" s="133"/>
      <c r="F1" s="133"/>
      <c r="G1" s="133"/>
      <c r="H1" s="133"/>
      <c r="I1" s="133"/>
      <c r="J1" s="133"/>
      <c r="K1" s="133"/>
      <c r="L1" s="133"/>
      <c r="M1" s="133"/>
      <c r="N1" s="133"/>
      <c r="O1" s="133"/>
      <c r="P1" s="133"/>
    </row>
    <row r="2" spans="2:17" x14ac:dyDescent="0.25">
      <c r="B2" s="134" t="s">
        <v>58</v>
      </c>
      <c r="C2" s="134"/>
      <c r="D2" s="134"/>
      <c r="E2" s="134"/>
      <c r="F2" s="134"/>
      <c r="G2" s="134"/>
      <c r="H2" s="134"/>
      <c r="I2" s="134"/>
      <c r="J2" s="134"/>
      <c r="K2" s="134"/>
      <c r="L2" s="134"/>
      <c r="M2" s="134"/>
      <c r="N2" s="134"/>
      <c r="O2" s="134"/>
      <c r="P2" s="134"/>
      <c r="Q2" s="108"/>
    </row>
    <row r="3" spans="2:17" x14ac:dyDescent="0.25">
      <c r="B3" s="135" t="s">
        <v>77</v>
      </c>
      <c r="C3" s="136"/>
      <c r="D3" s="136"/>
      <c r="E3" s="136"/>
      <c r="F3" s="136"/>
      <c r="G3" s="136"/>
      <c r="H3" s="136"/>
      <c r="I3" s="136"/>
      <c r="J3" s="136"/>
      <c r="K3" s="136"/>
      <c r="L3" s="136"/>
      <c r="M3" s="136"/>
      <c r="N3" s="136"/>
      <c r="O3" s="136"/>
      <c r="P3" s="136"/>
    </row>
    <row r="4" spans="2:17" x14ac:dyDescent="0.25">
      <c r="B4" s="136" t="s">
        <v>78</v>
      </c>
      <c r="C4" s="136"/>
      <c r="D4" s="136"/>
      <c r="E4" s="136"/>
      <c r="F4" s="136"/>
      <c r="G4" s="136"/>
      <c r="H4" s="136"/>
      <c r="I4" s="136"/>
      <c r="J4" s="136"/>
      <c r="K4" s="136"/>
      <c r="L4" s="136"/>
      <c r="M4" s="136"/>
      <c r="N4" s="136"/>
      <c r="O4" s="136"/>
      <c r="P4" s="136"/>
    </row>
    <row r="5" spans="2:17" x14ac:dyDescent="0.25">
      <c r="B5" s="137" t="s">
        <v>56</v>
      </c>
      <c r="C5" s="137"/>
      <c r="D5" s="137"/>
      <c r="E5" s="137"/>
      <c r="F5" s="137"/>
      <c r="G5" s="137"/>
      <c r="H5" s="137"/>
      <c r="I5" s="137"/>
      <c r="J5" s="137"/>
      <c r="K5" s="137"/>
      <c r="L5" s="137"/>
      <c r="M5" s="137"/>
      <c r="N5" s="137"/>
      <c r="O5" s="137"/>
      <c r="P5" s="137"/>
      <c r="Q5" s="109"/>
    </row>
    <row r="6" spans="2:17" x14ac:dyDescent="0.25">
      <c r="B6" s="138" t="s">
        <v>55</v>
      </c>
      <c r="C6" s="138"/>
      <c r="D6" s="138"/>
      <c r="E6" s="138"/>
      <c r="F6" s="138"/>
      <c r="G6" s="138"/>
      <c r="H6" s="138"/>
      <c r="I6" s="138"/>
      <c r="J6" s="138"/>
      <c r="K6" s="138"/>
      <c r="L6" s="138"/>
      <c r="M6" s="138"/>
      <c r="N6" s="138"/>
      <c r="O6" s="138"/>
      <c r="P6" s="138"/>
    </row>
    <row r="7" spans="2:17" x14ac:dyDescent="0.25">
      <c r="B7" s="121"/>
      <c r="C7" s="121"/>
      <c r="D7" s="121"/>
      <c r="E7" s="121"/>
      <c r="F7" s="1"/>
      <c r="G7" s="1"/>
      <c r="H7" s="1"/>
      <c r="I7" s="1"/>
      <c r="J7" s="131" t="s">
        <v>23</v>
      </c>
      <c r="K7" s="131"/>
      <c r="L7" s="131"/>
      <c r="M7" s="131"/>
      <c r="N7" s="132">
        <f>P37</f>
        <v>0</v>
      </c>
      <c r="O7" s="132"/>
      <c r="P7" s="1" t="s">
        <v>0</v>
      </c>
    </row>
    <row r="8" spans="2:17" s="108" customFormat="1" x14ac:dyDescent="0.2">
      <c r="M8" s="139" t="s">
        <v>81</v>
      </c>
      <c r="N8" s="139"/>
      <c r="O8" s="139"/>
      <c r="P8" s="139"/>
    </row>
    <row r="9" spans="2:17" ht="16.5" thickBot="1" x14ac:dyDescent="0.3">
      <c r="B9" s="106" t="s">
        <v>54</v>
      </c>
      <c r="C9" s="106"/>
      <c r="D9" s="106"/>
      <c r="E9" s="106"/>
      <c r="F9" s="3"/>
      <c r="G9" s="3"/>
      <c r="H9" s="4"/>
      <c r="I9" s="4"/>
      <c r="J9" s="4"/>
      <c r="K9" s="4"/>
      <c r="L9" s="4"/>
      <c r="M9" s="4"/>
      <c r="N9" s="4"/>
      <c r="O9" s="4"/>
      <c r="P9" s="4"/>
    </row>
    <row r="10" spans="2:17" x14ac:dyDescent="0.25">
      <c r="B10" s="122" t="s">
        <v>1</v>
      </c>
      <c r="C10" s="124" t="s">
        <v>2</v>
      </c>
      <c r="D10" s="126" t="s">
        <v>3</v>
      </c>
      <c r="E10" s="128" t="s">
        <v>18</v>
      </c>
      <c r="F10" s="124" t="s">
        <v>4</v>
      </c>
      <c r="G10" s="124"/>
      <c r="H10" s="124"/>
      <c r="I10" s="124"/>
      <c r="J10" s="124"/>
      <c r="K10" s="124"/>
      <c r="L10" s="124" t="s">
        <v>5</v>
      </c>
      <c r="M10" s="124"/>
      <c r="N10" s="124"/>
      <c r="O10" s="124"/>
      <c r="P10" s="130"/>
    </row>
    <row r="11" spans="2:17" ht="81" x14ac:dyDescent="0.25">
      <c r="B11" s="123"/>
      <c r="C11" s="125"/>
      <c r="D11" s="127"/>
      <c r="E11" s="129"/>
      <c r="F11" s="5" t="s">
        <v>6</v>
      </c>
      <c r="G11" s="5" t="s">
        <v>7</v>
      </c>
      <c r="H11" s="5" t="s">
        <v>8</v>
      </c>
      <c r="I11" s="5" t="s">
        <v>9</v>
      </c>
      <c r="J11" s="5" t="s">
        <v>10</v>
      </c>
      <c r="K11" s="5" t="s">
        <v>11</v>
      </c>
      <c r="L11" s="5" t="s">
        <v>12</v>
      </c>
      <c r="M11" s="5" t="s">
        <v>8</v>
      </c>
      <c r="N11" s="5" t="s">
        <v>9</v>
      </c>
      <c r="O11" s="5" t="s">
        <v>10</v>
      </c>
      <c r="P11" s="64" t="s">
        <v>11</v>
      </c>
    </row>
    <row r="12" spans="2:17" x14ac:dyDescent="0.25">
      <c r="B12" s="116">
        <v>1</v>
      </c>
      <c r="C12" s="53" t="s">
        <v>28</v>
      </c>
      <c r="D12" s="54"/>
      <c r="E12" s="52"/>
      <c r="F12" s="52"/>
      <c r="G12" s="52"/>
      <c r="H12" s="52"/>
      <c r="I12" s="52"/>
      <c r="J12" s="52"/>
      <c r="K12" s="52"/>
      <c r="L12" s="52"/>
      <c r="M12" s="52"/>
      <c r="N12" s="52"/>
      <c r="O12" s="52"/>
      <c r="P12" s="86"/>
    </row>
    <row r="13" spans="2:17" x14ac:dyDescent="0.25">
      <c r="B13" s="69">
        <v>2</v>
      </c>
      <c r="C13" s="12" t="s">
        <v>60</v>
      </c>
      <c r="D13" s="8" t="s">
        <v>24</v>
      </c>
      <c r="E13" s="9">
        <v>3</v>
      </c>
      <c r="F13" s="8"/>
      <c r="G13" s="101"/>
      <c r="H13" s="10">
        <f>ROUND(G13*F13,2)</f>
        <v>0</v>
      </c>
      <c r="I13" s="10"/>
      <c r="J13" s="10"/>
      <c r="K13" s="11">
        <f t="shared" ref="K13" si="0">ROUND(H13+I13+J13,2)</f>
        <v>0</v>
      </c>
      <c r="L13" s="11">
        <f t="shared" ref="L13" si="1">ROUND(E13*F13,0)</f>
        <v>0</v>
      </c>
      <c r="M13" s="11">
        <f>ROUND(H13*E13,2)</f>
        <v>0</v>
      </c>
      <c r="N13" s="11">
        <f t="shared" ref="N13" si="2">ROUND(I13*E13,2)</f>
        <v>0</v>
      </c>
      <c r="O13" s="11">
        <f t="shared" ref="O13" si="3">ROUND(J13*E13,2)</f>
        <v>0</v>
      </c>
      <c r="P13" s="68">
        <f>ROUND(SUM(M13:O13),2)</f>
        <v>0</v>
      </c>
    </row>
    <row r="14" spans="2:17" ht="31.5" x14ac:dyDescent="0.25">
      <c r="B14" s="69">
        <v>3</v>
      </c>
      <c r="C14" s="39" t="s">
        <v>71</v>
      </c>
      <c r="D14" s="8" t="s">
        <v>20</v>
      </c>
      <c r="E14" s="9">
        <v>36.5</v>
      </c>
      <c r="F14" s="8"/>
      <c r="G14" s="101"/>
      <c r="H14" s="10">
        <f t="shared" ref="H14:H31" si="4">ROUND(G14*F14,2)</f>
        <v>0</v>
      </c>
      <c r="I14" s="10"/>
      <c r="J14" s="10"/>
      <c r="K14" s="11">
        <f t="shared" ref="K14:K15" si="5">ROUND(H14+I14+J14,2)</f>
        <v>0</v>
      </c>
      <c r="L14" s="11">
        <f t="shared" ref="L14:L15" si="6">ROUND(E14*F14,0)</f>
        <v>0</v>
      </c>
      <c r="M14" s="11">
        <f t="shared" ref="M14:M15" si="7">ROUND(H14*E14,2)</f>
        <v>0</v>
      </c>
      <c r="N14" s="11">
        <f t="shared" ref="N14:N15" si="8">ROUND(I14*E14,2)</f>
        <v>0</v>
      </c>
      <c r="O14" s="11">
        <f t="shared" ref="O14:O15" si="9">ROUND(J14*E14,2)</f>
        <v>0</v>
      </c>
      <c r="P14" s="68">
        <f t="shared" ref="P14:P31" si="10">ROUND(SUM(M14:O14),2)</f>
        <v>0</v>
      </c>
    </row>
    <row r="15" spans="2:17" x14ac:dyDescent="0.25">
      <c r="B15" s="69">
        <v>4</v>
      </c>
      <c r="C15" s="27" t="s">
        <v>57</v>
      </c>
      <c r="D15" s="8" t="s">
        <v>24</v>
      </c>
      <c r="E15" s="9">
        <v>1</v>
      </c>
      <c r="F15" s="8"/>
      <c r="G15" s="101"/>
      <c r="H15" s="10">
        <f t="shared" si="4"/>
        <v>0</v>
      </c>
      <c r="I15" s="10"/>
      <c r="J15" s="10"/>
      <c r="K15" s="11">
        <f t="shared" si="5"/>
        <v>0</v>
      </c>
      <c r="L15" s="11">
        <f t="shared" si="6"/>
        <v>0</v>
      </c>
      <c r="M15" s="11">
        <f t="shared" si="7"/>
        <v>0</v>
      </c>
      <c r="N15" s="11">
        <f t="shared" si="8"/>
        <v>0</v>
      </c>
      <c r="O15" s="11">
        <f t="shared" si="9"/>
        <v>0</v>
      </c>
      <c r="P15" s="68">
        <f t="shared" si="10"/>
        <v>0</v>
      </c>
    </row>
    <row r="16" spans="2:17" x14ac:dyDescent="0.25">
      <c r="B16" s="87">
        <v>5</v>
      </c>
      <c r="C16" s="57" t="s">
        <v>29</v>
      </c>
      <c r="D16" s="48"/>
      <c r="E16" s="46"/>
      <c r="F16" s="48"/>
      <c r="G16" s="104"/>
      <c r="H16" s="50"/>
      <c r="I16" s="50"/>
      <c r="J16" s="50"/>
      <c r="K16" s="51"/>
      <c r="L16" s="51"/>
      <c r="M16" s="51"/>
      <c r="N16" s="51"/>
      <c r="O16" s="51"/>
      <c r="P16" s="68">
        <f t="shared" si="10"/>
        <v>0</v>
      </c>
    </row>
    <row r="17" spans="2:16" ht="47.25" x14ac:dyDescent="0.25">
      <c r="B17" s="69">
        <v>6</v>
      </c>
      <c r="C17" s="12" t="s">
        <v>48</v>
      </c>
      <c r="D17" s="8" t="s">
        <v>20</v>
      </c>
      <c r="E17" s="9">
        <v>29</v>
      </c>
      <c r="F17" s="100"/>
      <c r="G17" s="101"/>
      <c r="H17" s="10">
        <f t="shared" si="4"/>
        <v>0</v>
      </c>
      <c r="I17" s="10"/>
      <c r="J17" s="10"/>
      <c r="K17" s="11">
        <f t="shared" ref="K17:K22" si="11">ROUND(H17+I17+J17,2)</f>
        <v>0</v>
      </c>
      <c r="L17" s="11">
        <f t="shared" ref="L17:L22" si="12">ROUND(E17*F17,0)</f>
        <v>0</v>
      </c>
      <c r="M17" s="11">
        <f t="shared" ref="M17:M22" si="13">ROUND(H17*E17,2)</f>
        <v>0</v>
      </c>
      <c r="N17" s="11">
        <f t="shared" ref="N17:N22" si="14">ROUND(I17*E17,2)</f>
        <v>0</v>
      </c>
      <c r="O17" s="11">
        <f t="shared" ref="O17:O22" si="15">ROUND(J17*E17,2)</f>
        <v>0</v>
      </c>
      <c r="P17" s="68">
        <f t="shared" si="10"/>
        <v>0</v>
      </c>
    </row>
    <row r="18" spans="2:16" ht="47.25" x14ac:dyDescent="0.25">
      <c r="B18" s="69">
        <v>7</v>
      </c>
      <c r="C18" s="12" t="s">
        <v>61</v>
      </c>
      <c r="D18" s="8" t="s">
        <v>20</v>
      </c>
      <c r="E18" s="9">
        <v>7.5</v>
      </c>
      <c r="F18" s="100"/>
      <c r="G18" s="101"/>
      <c r="H18" s="10">
        <f t="shared" si="4"/>
        <v>0</v>
      </c>
      <c r="I18" s="10"/>
      <c r="J18" s="10"/>
      <c r="K18" s="11">
        <f t="shared" si="11"/>
        <v>0</v>
      </c>
      <c r="L18" s="11">
        <f t="shared" si="12"/>
        <v>0</v>
      </c>
      <c r="M18" s="11">
        <f t="shared" si="13"/>
        <v>0</v>
      </c>
      <c r="N18" s="11">
        <f t="shared" si="14"/>
        <v>0</v>
      </c>
      <c r="O18" s="11">
        <f t="shared" si="15"/>
        <v>0</v>
      </c>
      <c r="P18" s="68">
        <f t="shared" si="10"/>
        <v>0</v>
      </c>
    </row>
    <row r="19" spans="2:16" ht="63" x14ac:dyDescent="0.25">
      <c r="B19" s="69">
        <v>8</v>
      </c>
      <c r="C19" s="27" t="s">
        <v>62</v>
      </c>
      <c r="D19" s="8" t="s">
        <v>20</v>
      </c>
      <c r="E19" s="9">
        <v>7.5</v>
      </c>
      <c r="F19" s="100"/>
      <c r="G19" s="101"/>
      <c r="H19" s="10">
        <f t="shared" si="4"/>
        <v>0</v>
      </c>
      <c r="I19" s="10"/>
      <c r="J19" s="10"/>
      <c r="K19" s="11">
        <f t="shared" si="11"/>
        <v>0</v>
      </c>
      <c r="L19" s="11">
        <f t="shared" si="12"/>
        <v>0</v>
      </c>
      <c r="M19" s="11">
        <f t="shared" si="13"/>
        <v>0</v>
      </c>
      <c r="N19" s="11">
        <f t="shared" si="14"/>
        <v>0</v>
      </c>
      <c r="O19" s="11">
        <f t="shared" si="15"/>
        <v>0</v>
      </c>
      <c r="P19" s="68">
        <f t="shared" si="10"/>
        <v>0</v>
      </c>
    </row>
    <row r="20" spans="2:16" ht="63" x14ac:dyDescent="0.25">
      <c r="B20" s="69">
        <v>9</v>
      </c>
      <c r="C20" s="13" t="s">
        <v>63</v>
      </c>
      <c r="D20" s="28" t="s">
        <v>21</v>
      </c>
      <c r="E20" s="9">
        <v>2</v>
      </c>
      <c r="F20" s="100"/>
      <c r="G20" s="101"/>
      <c r="H20" s="10">
        <f t="shared" si="4"/>
        <v>0</v>
      </c>
      <c r="I20" s="10"/>
      <c r="J20" s="10"/>
      <c r="K20" s="11">
        <f t="shared" si="11"/>
        <v>0</v>
      </c>
      <c r="L20" s="11">
        <f t="shared" si="12"/>
        <v>0</v>
      </c>
      <c r="M20" s="11">
        <f t="shared" si="13"/>
        <v>0</v>
      </c>
      <c r="N20" s="11">
        <f t="shared" si="14"/>
        <v>0</v>
      </c>
      <c r="O20" s="11">
        <f t="shared" si="15"/>
        <v>0</v>
      </c>
      <c r="P20" s="68">
        <f t="shared" si="10"/>
        <v>0</v>
      </c>
    </row>
    <row r="21" spans="2:16" ht="94.5" x14ac:dyDescent="0.25">
      <c r="B21" s="69">
        <v>10</v>
      </c>
      <c r="C21" s="13" t="s">
        <v>64</v>
      </c>
      <c r="D21" s="28" t="s">
        <v>21</v>
      </c>
      <c r="E21" s="9">
        <v>1</v>
      </c>
      <c r="F21" s="8"/>
      <c r="G21" s="101"/>
      <c r="H21" s="10">
        <f t="shared" si="4"/>
        <v>0</v>
      </c>
      <c r="I21" s="10"/>
      <c r="J21" s="10"/>
      <c r="K21" s="11">
        <f t="shared" si="11"/>
        <v>0</v>
      </c>
      <c r="L21" s="11">
        <f t="shared" si="12"/>
        <v>0</v>
      </c>
      <c r="M21" s="11">
        <f t="shared" si="13"/>
        <v>0</v>
      </c>
      <c r="N21" s="11">
        <f t="shared" si="14"/>
        <v>0</v>
      </c>
      <c r="O21" s="11">
        <f t="shared" si="15"/>
        <v>0</v>
      </c>
      <c r="P21" s="68">
        <f t="shared" si="10"/>
        <v>0</v>
      </c>
    </row>
    <row r="22" spans="2:16" ht="78.75" x14ac:dyDescent="0.25">
      <c r="B22" s="69">
        <v>11</v>
      </c>
      <c r="C22" s="13" t="s">
        <v>65</v>
      </c>
      <c r="D22" s="28" t="s">
        <v>24</v>
      </c>
      <c r="E22" s="9">
        <v>1</v>
      </c>
      <c r="F22" s="8"/>
      <c r="G22" s="101"/>
      <c r="H22" s="10">
        <f t="shared" si="4"/>
        <v>0</v>
      </c>
      <c r="I22" s="10"/>
      <c r="J22" s="10"/>
      <c r="K22" s="11">
        <f t="shared" si="11"/>
        <v>0</v>
      </c>
      <c r="L22" s="11">
        <f t="shared" si="12"/>
        <v>0</v>
      </c>
      <c r="M22" s="11">
        <f t="shared" si="13"/>
        <v>0</v>
      </c>
      <c r="N22" s="11">
        <f t="shared" si="14"/>
        <v>0</v>
      </c>
      <c r="O22" s="11">
        <f t="shared" si="15"/>
        <v>0</v>
      </c>
      <c r="P22" s="68">
        <f t="shared" si="10"/>
        <v>0</v>
      </c>
    </row>
    <row r="23" spans="2:16" x14ac:dyDescent="0.25">
      <c r="B23" s="87">
        <v>12</v>
      </c>
      <c r="C23" s="63" t="s">
        <v>76</v>
      </c>
      <c r="D23" s="45"/>
      <c r="E23" s="46"/>
      <c r="F23" s="47"/>
      <c r="G23" s="104"/>
      <c r="H23" s="49"/>
      <c r="I23" s="50"/>
      <c r="J23" s="50"/>
      <c r="K23" s="51"/>
      <c r="L23" s="51"/>
      <c r="M23" s="51"/>
      <c r="N23" s="51"/>
      <c r="O23" s="51"/>
      <c r="P23" s="68">
        <f t="shared" si="10"/>
        <v>0</v>
      </c>
    </row>
    <row r="24" spans="2:16" ht="31.5" x14ac:dyDescent="0.25">
      <c r="B24" s="69">
        <v>13</v>
      </c>
      <c r="C24" s="13" t="s">
        <v>70</v>
      </c>
      <c r="D24" s="28" t="s">
        <v>22</v>
      </c>
      <c r="E24" s="9">
        <v>20</v>
      </c>
      <c r="F24" s="29"/>
      <c r="G24" s="110"/>
      <c r="H24" s="10">
        <f t="shared" si="4"/>
        <v>0</v>
      </c>
      <c r="I24" s="10"/>
      <c r="J24" s="10"/>
      <c r="K24" s="11">
        <f t="shared" ref="K24:K30" si="16">ROUND(H24+I24+J24,2)</f>
        <v>0</v>
      </c>
      <c r="L24" s="11">
        <f t="shared" ref="L24:L30" si="17">ROUND(E24*F24,0)</f>
        <v>0</v>
      </c>
      <c r="M24" s="11">
        <f t="shared" ref="M24:M30" si="18">ROUND(H24*E24,2)</f>
        <v>0</v>
      </c>
      <c r="N24" s="11">
        <f t="shared" ref="N24:N30" si="19">ROUND(I24*E24,2)</f>
        <v>0</v>
      </c>
      <c r="O24" s="11">
        <f t="shared" ref="O24:O30" si="20">ROUND(J24*E24,2)</f>
        <v>0</v>
      </c>
      <c r="P24" s="68">
        <f t="shared" si="10"/>
        <v>0</v>
      </c>
    </row>
    <row r="25" spans="2:16" ht="47.25" x14ac:dyDescent="0.25">
      <c r="B25" s="69">
        <v>14</v>
      </c>
      <c r="C25" s="31" t="s">
        <v>66</v>
      </c>
      <c r="D25" s="32" t="s">
        <v>21</v>
      </c>
      <c r="E25" s="32">
        <v>4</v>
      </c>
      <c r="F25" s="29"/>
      <c r="G25" s="110"/>
      <c r="H25" s="10">
        <f t="shared" si="4"/>
        <v>0</v>
      </c>
      <c r="I25" s="32"/>
      <c r="J25" s="32"/>
      <c r="K25" s="11">
        <f t="shared" si="16"/>
        <v>0</v>
      </c>
      <c r="L25" s="11">
        <f t="shared" si="17"/>
        <v>0</v>
      </c>
      <c r="M25" s="11">
        <f t="shared" si="18"/>
        <v>0</v>
      </c>
      <c r="N25" s="11">
        <f t="shared" si="19"/>
        <v>0</v>
      </c>
      <c r="O25" s="11">
        <f t="shared" si="20"/>
        <v>0</v>
      </c>
      <c r="P25" s="68">
        <f t="shared" si="10"/>
        <v>0</v>
      </c>
    </row>
    <row r="26" spans="2:16" ht="94.5" x14ac:dyDescent="0.25">
      <c r="B26" s="69">
        <v>15</v>
      </c>
      <c r="C26" s="13" t="s">
        <v>74</v>
      </c>
      <c r="D26" s="20" t="s">
        <v>21</v>
      </c>
      <c r="E26" s="19">
        <v>2</v>
      </c>
      <c r="F26" s="29"/>
      <c r="G26" s="110"/>
      <c r="H26" s="10">
        <f t="shared" si="4"/>
        <v>0</v>
      </c>
      <c r="I26" s="19"/>
      <c r="J26" s="19"/>
      <c r="K26" s="11">
        <f t="shared" si="16"/>
        <v>0</v>
      </c>
      <c r="L26" s="11">
        <f t="shared" si="17"/>
        <v>0</v>
      </c>
      <c r="M26" s="11">
        <f t="shared" si="18"/>
        <v>0</v>
      </c>
      <c r="N26" s="11">
        <f t="shared" si="19"/>
        <v>0</v>
      </c>
      <c r="O26" s="11">
        <f t="shared" si="20"/>
        <v>0</v>
      </c>
      <c r="P26" s="68">
        <f t="shared" si="10"/>
        <v>0</v>
      </c>
    </row>
    <row r="27" spans="2:16" ht="63" x14ac:dyDescent="0.25">
      <c r="B27" s="69">
        <v>16</v>
      </c>
      <c r="C27" s="13" t="s">
        <v>72</v>
      </c>
      <c r="D27" s="20" t="s">
        <v>24</v>
      </c>
      <c r="E27" s="19">
        <v>1</v>
      </c>
      <c r="F27" s="29"/>
      <c r="G27" s="110"/>
      <c r="H27" s="10">
        <f t="shared" si="4"/>
        <v>0</v>
      </c>
      <c r="I27" s="19"/>
      <c r="J27" s="19"/>
      <c r="K27" s="11">
        <f t="shared" si="16"/>
        <v>0</v>
      </c>
      <c r="L27" s="11">
        <f t="shared" si="17"/>
        <v>0</v>
      </c>
      <c r="M27" s="11">
        <f t="shared" si="18"/>
        <v>0</v>
      </c>
      <c r="N27" s="11">
        <f t="shared" si="19"/>
        <v>0</v>
      </c>
      <c r="O27" s="11">
        <f t="shared" si="20"/>
        <v>0</v>
      </c>
      <c r="P27" s="68">
        <f t="shared" si="10"/>
        <v>0</v>
      </c>
    </row>
    <row r="28" spans="2:16" ht="31.5" x14ac:dyDescent="0.25">
      <c r="B28" s="69">
        <v>17</v>
      </c>
      <c r="C28" s="13" t="s">
        <v>67</v>
      </c>
      <c r="D28" s="20" t="s">
        <v>24</v>
      </c>
      <c r="E28" s="19">
        <v>2</v>
      </c>
      <c r="F28" s="29"/>
      <c r="G28" s="110"/>
      <c r="H28" s="10">
        <f t="shared" si="4"/>
        <v>0</v>
      </c>
      <c r="I28" s="19"/>
      <c r="J28" s="19"/>
      <c r="K28" s="11">
        <f t="shared" si="16"/>
        <v>0</v>
      </c>
      <c r="L28" s="11">
        <f t="shared" si="17"/>
        <v>0</v>
      </c>
      <c r="M28" s="11">
        <f t="shared" si="18"/>
        <v>0</v>
      </c>
      <c r="N28" s="11">
        <f t="shared" si="19"/>
        <v>0</v>
      </c>
      <c r="O28" s="11">
        <f t="shared" si="20"/>
        <v>0</v>
      </c>
      <c r="P28" s="68">
        <f t="shared" si="10"/>
        <v>0</v>
      </c>
    </row>
    <row r="29" spans="2:16" ht="47.25" x14ac:dyDescent="0.25">
      <c r="B29" s="69">
        <v>18</v>
      </c>
      <c r="C29" s="13" t="s">
        <v>68</v>
      </c>
      <c r="D29" s="20" t="s">
        <v>24</v>
      </c>
      <c r="E29" s="19">
        <v>1</v>
      </c>
      <c r="F29" s="29"/>
      <c r="G29" s="110"/>
      <c r="H29" s="10">
        <f t="shared" si="4"/>
        <v>0</v>
      </c>
      <c r="I29" s="19"/>
      <c r="J29" s="19"/>
      <c r="K29" s="11">
        <f t="shared" si="16"/>
        <v>0</v>
      </c>
      <c r="L29" s="11">
        <f t="shared" si="17"/>
        <v>0</v>
      </c>
      <c r="M29" s="11">
        <f t="shared" si="18"/>
        <v>0</v>
      </c>
      <c r="N29" s="11">
        <f t="shared" si="19"/>
        <v>0</v>
      </c>
      <c r="O29" s="11">
        <f t="shared" si="20"/>
        <v>0</v>
      </c>
      <c r="P29" s="68">
        <f t="shared" si="10"/>
        <v>0</v>
      </c>
    </row>
    <row r="30" spans="2:16" ht="47.25" x14ac:dyDescent="0.25">
      <c r="B30" s="69">
        <v>19</v>
      </c>
      <c r="C30" s="13" t="s">
        <v>49</v>
      </c>
      <c r="D30" s="20" t="s">
        <v>24</v>
      </c>
      <c r="E30" s="19">
        <v>1</v>
      </c>
      <c r="F30" s="29"/>
      <c r="G30" s="110"/>
      <c r="H30" s="10">
        <f t="shared" si="4"/>
        <v>0</v>
      </c>
      <c r="I30" s="19"/>
      <c r="J30" s="19"/>
      <c r="K30" s="11">
        <f t="shared" si="16"/>
        <v>0</v>
      </c>
      <c r="L30" s="11">
        <f t="shared" si="17"/>
        <v>0</v>
      </c>
      <c r="M30" s="11">
        <f t="shared" si="18"/>
        <v>0</v>
      </c>
      <c r="N30" s="11">
        <f t="shared" si="19"/>
        <v>0</v>
      </c>
      <c r="O30" s="11">
        <f t="shared" si="20"/>
        <v>0</v>
      </c>
      <c r="P30" s="68">
        <f t="shared" si="10"/>
        <v>0</v>
      </c>
    </row>
    <row r="31" spans="2:16" ht="48" thickBot="1" x14ac:dyDescent="0.3">
      <c r="B31" s="67">
        <v>20</v>
      </c>
      <c r="C31" s="88" t="s">
        <v>69</v>
      </c>
      <c r="D31" s="89" t="s">
        <v>24</v>
      </c>
      <c r="E31" s="90">
        <v>1</v>
      </c>
      <c r="F31" s="91"/>
      <c r="G31" s="90"/>
      <c r="H31" s="10">
        <f t="shared" si="4"/>
        <v>0</v>
      </c>
      <c r="I31" s="90"/>
      <c r="J31" s="90"/>
      <c r="K31" s="11">
        <f t="shared" ref="K31" si="21">ROUND(H31+I31+J31,2)</f>
        <v>0</v>
      </c>
      <c r="L31" s="11">
        <f t="shared" ref="L31" si="22">ROUND(E31*F31,0)</f>
        <v>0</v>
      </c>
      <c r="M31" s="11">
        <f t="shared" ref="M31" si="23">ROUND(H31*E31,2)</f>
        <v>0</v>
      </c>
      <c r="N31" s="11">
        <f t="shared" ref="N31" si="24">ROUND(I31*E31,2)</f>
        <v>0</v>
      </c>
      <c r="O31" s="11">
        <f t="shared" ref="O31" si="25">ROUND(J31*E31,2)</f>
        <v>0</v>
      </c>
      <c r="P31" s="68">
        <f t="shared" si="10"/>
        <v>0</v>
      </c>
    </row>
    <row r="32" spans="2:16" ht="16.5" thickBot="1" x14ac:dyDescent="0.3">
      <c r="B32" s="78"/>
      <c r="C32" s="79"/>
      <c r="D32" s="118" t="s">
        <v>17</v>
      </c>
      <c r="E32" s="118"/>
      <c r="F32" s="118"/>
      <c r="G32" s="118"/>
      <c r="H32" s="118"/>
      <c r="I32" s="118"/>
      <c r="J32" s="118"/>
      <c r="K32" s="118"/>
      <c r="L32" s="105">
        <f t="shared" ref="L32:O32" si="26">ROUND(SUM(L13:L31),2)</f>
        <v>0</v>
      </c>
      <c r="M32" s="105">
        <f t="shared" si="26"/>
        <v>0</v>
      </c>
      <c r="N32" s="105">
        <f t="shared" si="26"/>
        <v>0</v>
      </c>
      <c r="O32" s="105">
        <f t="shared" si="26"/>
        <v>0</v>
      </c>
      <c r="P32" s="105">
        <f>ROUND(SUM(P13:P31),2)</f>
        <v>0</v>
      </c>
    </row>
    <row r="33" spans="2:17" x14ac:dyDescent="0.25">
      <c r="B33" s="4"/>
      <c r="C33" s="15"/>
      <c r="D33" s="15"/>
      <c r="E33" s="15"/>
      <c r="F33" s="15"/>
      <c r="G33" s="15"/>
      <c r="H33" s="117" t="s">
        <v>80</v>
      </c>
      <c r="I33" s="117"/>
      <c r="J33" s="117"/>
      <c r="K33" s="117"/>
      <c r="L33" s="80"/>
      <c r="M33" s="81"/>
      <c r="N33" s="81"/>
      <c r="O33" s="92"/>
      <c r="P33" s="96">
        <f>ROUND(P32*L33,2)</f>
        <v>0</v>
      </c>
    </row>
    <row r="34" spans="2:17" x14ac:dyDescent="0.25">
      <c r="B34" s="4"/>
      <c r="C34" s="4" t="s">
        <v>25</v>
      </c>
      <c r="D34" s="15"/>
      <c r="E34" s="15"/>
      <c r="F34" s="15"/>
      <c r="G34" s="15"/>
      <c r="H34" s="15"/>
      <c r="I34" s="111"/>
      <c r="J34" s="111"/>
      <c r="K34" s="16" t="s">
        <v>16</v>
      </c>
      <c r="L34" s="82"/>
      <c r="M34" s="14"/>
      <c r="N34" s="14"/>
      <c r="O34" s="93"/>
      <c r="P34" s="97">
        <f>ROUND(P32*L34,2)</f>
        <v>0</v>
      </c>
    </row>
    <row r="35" spans="2:17" x14ac:dyDescent="0.25">
      <c r="B35" s="4" t="s">
        <v>26</v>
      </c>
      <c r="C35" s="4" t="s">
        <v>27</v>
      </c>
      <c r="D35" s="15"/>
      <c r="E35" s="15"/>
      <c r="F35" s="15"/>
      <c r="G35" s="15"/>
      <c r="H35" s="15"/>
      <c r="I35" s="111"/>
      <c r="J35" s="111"/>
      <c r="K35" s="16" t="s">
        <v>13</v>
      </c>
      <c r="L35" s="83"/>
      <c r="M35" s="14"/>
      <c r="N35" s="14"/>
      <c r="O35" s="93"/>
      <c r="P35" s="98">
        <f>ROUND(SUM(P32:P34),2)</f>
        <v>0</v>
      </c>
      <c r="Q35" s="112"/>
    </row>
    <row r="36" spans="2:17" x14ac:dyDescent="0.25">
      <c r="B36" s="4" t="s">
        <v>26</v>
      </c>
      <c r="C36" s="4" t="s">
        <v>50</v>
      </c>
      <c r="D36" s="15"/>
      <c r="E36" s="15"/>
      <c r="F36" s="15"/>
      <c r="G36" s="15"/>
      <c r="H36" s="15"/>
      <c r="I36" s="111"/>
      <c r="J36" s="111"/>
      <c r="K36" s="16" t="s">
        <v>14</v>
      </c>
      <c r="L36" s="83"/>
      <c r="M36" s="14"/>
      <c r="N36" s="14"/>
      <c r="O36" s="93"/>
      <c r="P36" s="97">
        <f>ROUND(P35*21%,2)</f>
        <v>0</v>
      </c>
      <c r="Q36" s="112"/>
    </row>
    <row r="37" spans="2:17" ht="16.5" thickBot="1" x14ac:dyDescent="0.3">
      <c r="B37" s="4"/>
      <c r="C37" s="4" t="s">
        <v>51</v>
      </c>
      <c r="D37" s="15"/>
      <c r="E37" s="15"/>
      <c r="F37" s="15"/>
      <c r="G37" s="15"/>
      <c r="H37" s="15"/>
      <c r="K37" s="16" t="s">
        <v>15</v>
      </c>
      <c r="L37" s="84"/>
      <c r="M37" s="85"/>
      <c r="N37" s="85"/>
      <c r="O37" s="94"/>
      <c r="P37" s="99">
        <f>ROUND(SUM(P35:P36),2)</f>
        <v>0</v>
      </c>
    </row>
    <row r="38" spans="2:17" x14ac:dyDescent="0.25">
      <c r="B38" s="113" t="s">
        <v>26</v>
      </c>
      <c r="C38" s="114" t="s">
        <v>52</v>
      </c>
      <c r="D38" s="114"/>
      <c r="E38" s="114"/>
      <c r="F38" s="114"/>
      <c r="G38" s="114"/>
      <c r="H38" s="114"/>
      <c r="I38" s="4"/>
      <c r="J38" s="4"/>
      <c r="K38" s="4"/>
      <c r="L38" s="4"/>
      <c r="M38" s="4"/>
      <c r="N38" s="4"/>
      <c r="O38" s="4"/>
      <c r="P38" s="4"/>
    </row>
    <row r="39" spans="2:17" x14ac:dyDescent="0.25">
      <c r="B39" s="115"/>
      <c r="C39" s="115"/>
      <c r="D39" s="115"/>
      <c r="E39" s="115"/>
      <c r="F39" s="115"/>
      <c r="G39" s="115"/>
      <c r="H39" s="115"/>
    </row>
  </sheetData>
  <mergeCells count="18">
    <mergeCell ref="L10:P10"/>
    <mergeCell ref="D32:K32"/>
    <mergeCell ref="H33:K33"/>
    <mergeCell ref="B7:E7"/>
    <mergeCell ref="J7:M7"/>
    <mergeCell ref="N7:O7"/>
    <mergeCell ref="M8:P8"/>
    <mergeCell ref="B10:B11"/>
    <mergeCell ref="C10:C11"/>
    <mergeCell ref="D10:D11"/>
    <mergeCell ref="E10:E11"/>
    <mergeCell ref="F10:K10"/>
    <mergeCell ref="B6:P6"/>
    <mergeCell ref="B1:P1"/>
    <mergeCell ref="B2:P2"/>
    <mergeCell ref="B3:P3"/>
    <mergeCell ref="B4:P4"/>
    <mergeCell ref="B5:P5"/>
  </mergeCells>
  <printOptions verticalCentered="1"/>
  <pageMargins left="0.62992125984251968" right="0.23622047244094491"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Template/>
  <TotalTime>317</TotalTime>
  <Application>Microsoft Excel</Application>
  <DocSecurity>0</DocSecurity>
  <ScaleCrop>false</ScaleCrop>
  <HeadingPairs>
    <vt:vector size="2" baseType="variant">
      <vt:variant>
        <vt:lpstr>Darblapas</vt:lpstr>
      </vt:variant>
      <vt:variant>
        <vt:i4>2</vt:i4>
      </vt:variant>
    </vt:vector>
  </HeadingPairs>
  <TitlesOfParts>
    <vt:vector size="2" baseType="lpstr">
      <vt:lpstr>Kabineta remonts</vt:lpstr>
      <vt:lpstr>WC remonts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dc:creator>
  <cp:lastModifiedBy>Inese</cp:lastModifiedBy>
  <cp:revision>21</cp:revision>
  <cp:lastPrinted>2024-02-21T12:20:17Z</cp:lastPrinted>
  <dcterms:created xsi:type="dcterms:W3CDTF">2018-02-14T08:54:41Z</dcterms:created>
  <dcterms:modified xsi:type="dcterms:W3CDTF">2024-03-15T11:39:48Z</dcterms:modified>
  <dc:language>lv-LV</dc:language>
</cp:coreProperties>
</file>