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Users\Inese\Dokumenti\visi dok\2_iepirkums pasvald vajadz_2\1_CENU_APTAUJAS_no2022\00_CENU_APTAUJAS_2025\28_Apgaismojums_Misas TN\"/>
    </mc:Choice>
  </mc:AlternateContent>
  <xr:revisionPtr revIDLastSave="0" documentId="13_ncr:1_{024AC96E-5B45-42E1-8A66-C72495AAA3E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tāme 1" sheetId="5" r:id="rId1"/>
  </sheets>
  <calcPr calcId="191029"/>
</workbook>
</file>

<file path=xl/calcChain.xml><?xml version="1.0" encoding="utf-8"?>
<calcChain xmlns="http://schemas.openxmlformats.org/spreadsheetml/2006/main">
  <c r="H19" i="5" l="1"/>
  <c r="M19" i="5" s="1"/>
  <c r="O25" i="5"/>
  <c r="N25" i="5"/>
  <c r="L25" i="5"/>
  <c r="H25" i="5"/>
  <c r="M25" i="5" s="1"/>
  <c r="O24" i="5"/>
  <c r="N24" i="5"/>
  <c r="L24" i="5"/>
  <c r="H24" i="5"/>
  <c r="M24" i="5" s="1"/>
  <c r="O22" i="5"/>
  <c r="N22" i="5"/>
  <c r="L22" i="5"/>
  <c r="H22" i="5"/>
  <c r="M22" i="5" s="1"/>
  <c r="P22" i="5" s="1"/>
  <c r="O20" i="5"/>
  <c r="N20" i="5"/>
  <c r="L20" i="5"/>
  <c r="H20" i="5"/>
  <c r="M20" i="5" s="1"/>
  <c r="O19" i="5"/>
  <c r="N19" i="5"/>
  <c r="L19" i="5"/>
  <c r="O18" i="5"/>
  <c r="N18" i="5"/>
  <c r="L18" i="5"/>
  <c r="H18" i="5"/>
  <c r="M18" i="5" s="1"/>
  <c r="O16" i="5"/>
  <c r="N16" i="5"/>
  <c r="L16" i="5"/>
  <c r="H16" i="5"/>
  <c r="M16" i="5" s="1"/>
  <c r="O15" i="5"/>
  <c r="N15" i="5"/>
  <c r="L15" i="5"/>
  <c r="H15" i="5"/>
  <c r="M15" i="5" s="1"/>
  <c r="O13" i="5"/>
  <c r="N13" i="5"/>
  <c r="L13" i="5"/>
  <c r="H13" i="5"/>
  <c r="M13" i="5" s="1"/>
  <c r="N26" i="5" l="1"/>
  <c r="P18" i="5"/>
  <c r="K25" i="5"/>
  <c r="P25" i="5"/>
  <c r="P24" i="5"/>
  <c r="K24" i="5"/>
  <c r="P20" i="5"/>
  <c r="O26" i="5"/>
  <c r="P19" i="5"/>
  <c r="L26" i="5"/>
  <c r="K18" i="5"/>
  <c r="P16" i="5"/>
  <c r="P15" i="5"/>
  <c r="P13" i="5"/>
  <c r="M26" i="5"/>
  <c r="K20" i="5"/>
  <c r="K13" i="5"/>
  <c r="K16" i="5"/>
  <c r="K19" i="5"/>
  <c r="P26" i="5" l="1"/>
  <c r="P28" i="5" s="1"/>
  <c r="P27" i="5" l="1"/>
  <c r="P29" i="5" s="1"/>
  <c r="P30" i="5" s="1"/>
  <c r="P31" i="5" s="1"/>
  <c r="N6" i="5" s="1"/>
</calcChain>
</file>

<file path=xl/sharedStrings.xml><?xml version="1.0" encoding="utf-8"?>
<sst xmlns="http://schemas.openxmlformats.org/spreadsheetml/2006/main" count="65" uniqueCount="52">
  <si>
    <t>Tāmes summa</t>
  </si>
  <si>
    <t>EUR</t>
  </si>
  <si>
    <t>Nr. p.k.</t>
  </si>
  <si>
    <t>Darba nosaukums</t>
  </si>
  <si>
    <t>Mērvienība</t>
  </si>
  <si>
    <t>Vienības izmaksas</t>
  </si>
  <si>
    <t>Kopā uz visu apjomu</t>
  </si>
  <si>
    <t>Laika norma (c/h)</t>
  </si>
  <si>
    <t>Darba samaksas likme (EUR/h)</t>
  </si>
  <si>
    <t>Darba alga (EUR)</t>
  </si>
  <si>
    <t>Materiāli (EUR)</t>
  </si>
  <si>
    <t>Mehānismi (EUR)</t>
  </si>
  <si>
    <t>Kopā (EUR)</t>
  </si>
  <si>
    <t>Darbietilpība(c/h)</t>
  </si>
  <si>
    <t>Kopā bez PVN</t>
  </si>
  <si>
    <t>PVN 21%</t>
  </si>
  <si>
    <t>Kopā ar PVN</t>
  </si>
  <si>
    <t>Tiešās izmaksas kopā, t.sk. darba devēja sociālais nodoklis</t>
  </si>
  <si>
    <t>Daudzums</t>
  </si>
  <si>
    <t>kompl.</t>
  </si>
  <si>
    <t>Tāme sastādīta:</t>
  </si>
  <si>
    <t>t/m</t>
  </si>
  <si>
    <t>gab</t>
  </si>
  <si>
    <t>Mazā zāle</t>
  </si>
  <si>
    <t>Koridora telpa (foajē)</t>
  </si>
  <si>
    <t>Lielā zāle (Aktu zāle)</t>
  </si>
  <si>
    <t>Apgaismes paneļu montāža piekaramo griestu konstrukcijā (Iebūvējams LED gaismeklis NelSpec SpectorLight 45W 4500lm 4000K 59.5x59.5cm/balts) (ieskaitot nepieciešamos būvizstrādājumus montāžai un apdarei)</t>
  </si>
  <si>
    <t>Esošo virsapmetuma apgaismes paneļu demontāža un jaunu Led vireapmetuma paneļu montāža (Iebūvējams LED gaismeklis NelSpec SpectorLight 45W 4500lm 4000K 59.5x59.5cm/balts un rāmis LED panelim v/a 60x60cm balts ) (ieskaitot nepieciešamos būvizstrādājumus montāžai un apdarei)</t>
  </si>
  <si>
    <t>Elektroinstelācijas kabeļu montāža virs koka griestu dekoratīvās apdares(Instalācijas kabelis 3x2,5mm², Balts un  gofrēta caurule 20mm ar stiepli, pelēka) (ieskaitot nepieciešamos būvizstrādājumus montāžai un apdarei)</t>
  </si>
  <si>
    <t>Mēģinājumu telpa un atpūtas telpa</t>
  </si>
  <si>
    <t>Dienas centrs</t>
  </si>
  <si>
    <t>Sastatņu vai pacēlāja noma (1 diena)</t>
  </si>
  <si>
    <t>Objekta adrese: "Misas tautas nams", Misa, Vecumnieku pag., Bauskas nov., LV-3906</t>
  </si>
  <si>
    <t>Objekta nosaukums: Misas tautas nams</t>
  </si>
  <si>
    <t xml:space="preserve">Elektroinstelācijas kabeļu montāža kadeļu kanālā pie griesiem (Instalācijas kabelis 3x2,5mm², Balts un  kabeļu kanāls LH HD ar vāku 15x10mm) (ieskaitot nepieciešamos būvizstrādājumus montāžai un apdarei) </t>
  </si>
  <si>
    <t>Lineāra LED gaismekļa, karināma trosēs montāža (Tope Lighting Lota(UGR&lt;19) Industriālais Gaismeklis 54W, 4000K, 4689Lm (ieskaitot nepieciešamos būvizstrādājumus montāžai un apdarei) Novietojuma forma un veids saskaņojams ar Paūtītāju</t>
  </si>
  <si>
    <t xml:space="preserve">Sadales skapja uzstādīšana un pieslēgšana ieskaitot automātisko slēģu montāžu (ieskaitot nepieciešamos būvizstrādājumus montāžai un apdarei) </t>
  </si>
  <si>
    <t>Tāme sagatavota 2025. gada tirgus cenās</t>
  </si>
  <si>
    <t xml:space="preserve"> </t>
  </si>
  <si>
    <t>%</t>
  </si>
  <si>
    <t>Peļņa %</t>
  </si>
  <si>
    <t>Materiālu zudumi darbu tehnoloģisko procesu rezultātā apjomos nav ievērtēti.</t>
  </si>
  <si>
    <t>Piedāvājumā jāiekļauj viss aprīkojums un palīgiekārtas, kas nepieciešams droša darba procesa  veikšanai.</t>
  </si>
  <si>
    <t xml:space="preserve">Izstrādājot piedāvājumu, izpildītājam rūpīgi jāpārskata tāme un apjomos jāiekļauj arī neuzrādītie darbi un materiāli, </t>
  </si>
  <si>
    <t>bez kuriem nebūtu iespējama kvalitatīva darbu izpilde, nemainot tāmju rindu numerāciju un nosaukumus.</t>
  </si>
  <si>
    <t>Piezīmes:</t>
  </si>
  <si>
    <t>Sastādīja:</t>
  </si>
  <si>
    <t>Tāme</t>
  </si>
  <si>
    <t xml:space="preserve">Energoefektīva apgaismojuma izveide Misas tautas nama telpām </t>
  </si>
  <si>
    <r>
      <t>Pasūtītājs: Bauskas novada pašvaldības iestāde "</t>
    </r>
    <r>
      <rPr>
        <b/>
        <sz val="12"/>
        <color rgb="FF000000"/>
        <rFont val="Times New Roman"/>
        <family val="1"/>
        <charset val="186"/>
      </rPr>
      <t xml:space="preserve">Vecumnieku apvienības pārvalde"
</t>
    </r>
  </si>
  <si>
    <t>Izpildītājs, reģ. Nr.</t>
  </si>
  <si>
    <t>Virsizdevumi, t.sk. darba aizsardzība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</si>
</sst>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;&quot;&quot;;\ "/>
    <numFmt numFmtId="165" formatCode="0;&quot;&quot;;&quot;&quot;"/>
    <numFmt numFmtId="166" formatCode="0.00;&quot;&quot;;&quot;&quot;"/>
    <numFmt numFmtId="167" formatCode="0.00;&quot;-1&quot;;&quot;&quot;"/>
  </numFmts>
  <fonts count="12" x14ac:knownFonts="1">
    <font>
      <sz val="10"/>
      <name val="Arial"/>
      <family val="2"/>
      <charset val="1"/>
    </font>
    <font>
      <sz val="10"/>
      <name val="Times New Roman"/>
      <family val="1"/>
    </font>
    <font>
      <sz val="11"/>
      <name val="Times New Roman"/>
      <family val="1"/>
    </font>
    <font>
      <sz val="10"/>
      <name val="Helv"/>
      <family val="2"/>
    </font>
    <font>
      <b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b/>
      <sz val="20"/>
      <name val="Times New Roman"/>
      <family val="1"/>
      <charset val="186"/>
    </font>
    <font>
      <i/>
      <sz val="18"/>
      <color rgb="FF000000"/>
      <name val="Times New Roman"/>
      <family val="1"/>
      <charset val="186"/>
    </font>
    <font>
      <sz val="10"/>
      <name val="Arial"/>
      <family val="2"/>
      <charset val="1"/>
    </font>
    <font>
      <b/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9" fontId="10" fillId="0" borderId="0" applyFont="0" applyFill="0" applyBorder="0" applyAlignment="0" applyProtection="0"/>
    <xf numFmtId="0" fontId="10" fillId="0" borderId="0"/>
    <xf numFmtId="0" fontId="3" fillId="0" borderId="0"/>
    <xf numFmtId="0" fontId="10" fillId="0" borderId="0"/>
    <xf numFmtId="0" fontId="10" fillId="0" borderId="0"/>
  </cellStyleXfs>
  <cellXfs count="130">
    <xf numFmtId="0" fontId="0" fillId="0" borderId="0" xfId="0"/>
    <xf numFmtId="0" fontId="7" fillId="0" borderId="0" xfId="2" applyFont="1" applyAlignment="1">
      <alignment horizontal="center" vertical="top"/>
    </xf>
    <xf numFmtId="0" fontId="7" fillId="0" borderId="0" xfId="2" applyFont="1" applyAlignment="1">
      <alignment horizontal="right" vertical="top" wrapText="1"/>
    </xf>
    <xf numFmtId="0" fontId="7" fillId="0" borderId="0" xfId="2" applyFont="1" applyAlignment="1">
      <alignment horizontal="left" vertical="top"/>
    </xf>
    <xf numFmtId="0" fontId="1" fillId="0" borderId="0" xfId="0" applyFont="1"/>
    <xf numFmtId="0" fontId="2" fillId="0" borderId="0" xfId="0" applyFont="1"/>
    <xf numFmtId="164" fontId="2" fillId="0" borderId="0" xfId="2" applyNumberFormat="1" applyFont="1" applyAlignment="1">
      <alignment vertical="top" wrapText="1"/>
    </xf>
    <xf numFmtId="2" fontId="1" fillId="0" borderId="0" xfId="0" applyNumberFormat="1" applyFont="1"/>
    <xf numFmtId="0" fontId="7" fillId="0" borderId="0" xfId="2" applyFont="1" applyAlignment="1">
      <alignment horizontal="left" vertical="top" wrapText="1"/>
    </xf>
    <xf numFmtId="0" fontId="7" fillId="0" borderId="0" xfId="0" applyFont="1"/>
    <xf numFmtId="166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9" fontId="7" fillId="0" borderId="1" xfId="1" applyFont="1" applyBorder="1"/>
    <xf numFmtId="2" fontId="4" fillId="0" borderId="0" xfId="2" applyNumberFormat="1" applyFont="1" applyAlignment="1">
      <alignment horizontal="center" vertical="top" wrapText="1"/>
    </xf>
    <xf numFmtId="0" fontId="4" fillId="0" borderId="0" xfId="0" applyFont="1" applyAlignment="1">
      <alignment vertical="center"/>
    </xf>
    <xf numFmtId="9" fontId="7" fillId="0" borderId="2" xfId="1" applyFont="1" applyBorder="1"/>
    <xf numFmtId="2" fontId="4" fillId="0" borderId="2" xfId="0" applyNumberFormat="1" applyFont="1" applyBorder="1"/>
    <xf numFmtId="167" fontId="5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 wrapText="1"/>
    </xf>
    <xf numFmtId="166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167" fontId="5" fillId="0" borderId="2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 wrapText="1"/>
    </xf>
    <xf numFmtId="167" fontId="5" fillId="0" borderId="8" xfId="0" applyNumberFormat="1" applyFont="1" applyBorder="1" applyAlignment="1">
      <alignment horizontal="center" vertical="center" wrapText="1"/>
    </xf>
    <xf numFmtId="167" fontId="5" fillId="0" borderId="5" xfId="0" applyNumberFormat="1" applyFont="1" applyBorder="1" applyAlignment="1">
      <alignment horizontal="center" vertical="center" wrapText="1"/>
    </xf>
    <xf numFmtId="167" fontId="5" fillId="0" borderId="6" xfId="0" applyNumberFormat="1" applyFont="1" applyBorder="1" applyAlignment="1">
      <alignment horizontal="center" vertical="center" wrapText="1"/>
    </xf>
    <xf numFmtId="2" fontId="4" fillId="0" borderId="9" xfId="0" applyNumberFormat="1" applyFont="1" applyBorder="1"/>
    <xf numFmtId="0" fontId="7" fillId="0" borderId="10" xfId="0" applyFont="1" applyBorder="1"/>
    <xf numFmtId="2" fontId="7" fillId="0" borderId="5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166" fontId="5" fillId="0" borderId="12" xfId="0" applyNumberFormat="1" applyFont="1" applyBorder="1" applyAlignment="1">
      <alignment horizontal="center" vertical="center" wrapText="1"/>
    </xf>
    <xf numFmtId="166" fontId="5" fillId="0" borderId="13" xfId="0" applyNumberFormat="1" applyFont="1" applyBorder="1" applyAlignment="1">
      <alignment horizontal="center" vertical="center" wrapText="1"/>
    </xf>
    <xf numFmtId="165" fontId="5" fillId="0" borderId="14" xfId="0" applyNumberFormat="1" applyFont="1" applyBorder="1" applyAlignment="1">
      <alignment horizontal="center" vertical="center"/>
    </xf>
    <xf numFmtId="166" fontId="5" fillId="0" borderId="15" xfId="0" applyNumberFormat="1" applyFont="1" applyBorder="1" applyAlignment="1">
      <alignment horizontal="center" vertical="center" wrapText="1"/>
    </xf>
    <xf numFmtId="167" fontId="5" fillId="0" borderId="14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/>
    <xf numFmtId="2" fontId="4" fillId="0" borderId="17" xfId="0" applyNumberFormat="1" applyFont="1" applyBorder="1"/>
    <xf numFmtId="2" fontId="4" fillId="0" borderId="4" xfId="0" applyNumberFormat="1" applyFont="1" applyBorder="1"/>
    <xf numFmtId="167" fontId="5" fillId="0" borderId="18" xfId="0" applyNumberFormat="1" applyFont="1" applyBorder="1" applyAlignment="1">
      <alignment horizontal="center" vertical="center" wrapText="1"/>
    </xf>
    <xf numFmtId="167" fontId="5" fillId="0" borderId="19" xfId="0" applyNumberFormat="1" applyFont="1" applyBorder="1" applyAlignment="1">
      <alignment horizontal="center" vertical="center" wrapText="1"/>
    </xf>
    <xf numFmtId="167" fontId="5" fillId="0" borderId="20" xfId="0" applyNumberFormat="1" applyFont="1" applyBorder="1" applyAlignment="1">
      <alignment horizontal="center" vertical="center" wrapText="1"/>
    </xf>
    <xf numFmtId="167" fontId="5" fillId="0" borderId="21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7" fillId="0" borderId="25" xfId="0" applyFont="1" applyBorder="1" applyAlignment="1">
      <alignment horizontal="center" vertical="center" textRotation="90" wrapText="1"/>
    </xf>
    <xf numFmtId="166" fontId="5" fillId="0" borderId="9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166" fontId="5" fillId="0" borderId="10" xfId="0" applyNumberFormat="1" applyFont="1" applyBorder="1" applyAlignment="1">
      <alignment horizontal="center" vertical="center"/>
    </xf>
    <xf numFmtId="167" fontId="5" fillId="0" borderId="15" xfId="0" applyNumberFormat="1" applyFont="1" applyBorder="1" applyAlignment="1">
      <alignment horizontal="center" vertical="center" wrapText="1"/>
    </xf>
    <xf numFmtId="167" fontId="5" fillId="0" borderId="26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166" fontId="5" fillId="0" borderId="33" xfId="0" applyNumberFormat="1" applyFont="1" applyBorder="1" applyAlignment="1">
      <alignment horizontal="center" vertical="center" wrapText="1"/>
    </xf>
    <xf numFmtId="2" fontId="5" fillId="0" borderId="34" xfId="0" applyNumberFormat="1" applyFont="1" applyBorder="1" applyAlignment="1">
      <alignment horizontal="center" vertical="center"/>
    </xf>
    <xf numFmtId="166" fontId="5" fillId="0" borderId="34" xfId="0" applyNumberFormat="1" applyFont="1" applyBorder="1" applyAlignment="1">
      <alignment horizontal="center" vertical="center" wrapText="1"/>
    </xf>
    <xf numFmtId="166" fontId="5" fillId="0" borderId="34" xfId="0" applyNumberFormat="1" applyFont="1" applyBorder="1" applyAlignment="1">
      <alignment horizontal="center" vertical="center"/>
    </xf>
    <xf numFmtId="166" fontId="5" fillId="0" borderId="35" xfId="0" applyNumberFormat="1" applyFont="1" applyBorder="1" applyAlignment="1">
      <alignment horizontal="center" vertical="center"/>
    </xf>
    <xf numFmtId="167" fontId="5" fillId="0" borderId="33" xfId="0" applyNumberFormat="1" applyFont="1" applyBorder="1" applyAlignment="1">
      <alignment horizontal="center" vertical="center" wrapText="1"/>
    </xf>
    <xf numFmtId="167" fontId="5" fillId="0" borderId="34" xfId="0" applyNumberFormat="1" applyFont="1" applyBorder="1" applyAlignment="1">
      <alignment horizontal="center" vertical="center" wrapText="1"/>
    </xf>
    <xf numFmtId="165" fontId="5" fillId="0" borderId="36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left" vertical="center" wrapText="1"/>
    </xf>
    <xf numFmtId="167" fontId="5" fillId="0" borderId="32" xfId="0" applyNumberFormat="1" applyFont="1" applyBorder="1" applyAlignment="1">
      <alignment horizontal="center" vertical="center" wrapText="1"/>
    </xf>
    <xf numFmtId="167" fontId="5" fillId="0" borderId="35" xfId="0" applyNumberFormat="1" applyFont="1" applyBorder="1" applyAlignment="1">
      <alignment horizontal="center" vertical="center" wrapText="1"/>
    </xf>
    <xf numFmtId="167" fontId="5" fillId="0" borderId="37" xfId="0" applyNumberFormat="1" applyFont="1" applyBorder="1" applyAlignment="1">
      <alignment horizontal="center" vertical="center" wrapText="1"/>
    </xf>
    <xf numFmtId="167" fontId="5" fillId="0" borderId="38" xfId="0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left" vertical="center" wrapText="1"/>
    </xf>
    <xf numFmtId="167" fontId="5" fillId="0" borderId="40" xfId="0" applyNumberFormat="1" applyFont="1" applyBorder="1" applyAlignment="1">
      <alignment horizontal="center" vertical="center" wrapText="1"/>
    </xf>
    <xf numFmtId="167" fontId="5" fillId="0" borderId="41" xfId="0" applyNumberFormat="1" applyFont="1" applyBorder="1" applyAlignment="1">
      <alignment horizontal="center" vertical="center" wrapText="1"/>
    </xf>
    <xf numFmtId="165" fontId="5" fillId="0" borderId="26" xfId="0" applyNumberFormat="1" applyFont="1" applyBorder="1" applyAlignment="1">
      <alignment horizontal="center" vertical="center"/>
    </xf>
    <xf numFmtId="167" fontId="5" fillId="0" borderId="42" xfId="0" applyNumberFormat="1" applyFont="1" applyBorder="1" applyAlignment="1">
      <alignment horizontal="center" vertical="center" wrapText="1"/>
    </xf>
    <xf numFmtId="167" fontId="5" fillId="0" borderId="43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0" borderId="0" xfId="2" applyFont="1" applyAlignment="1">
      <alignment vertical="top" wrapText="1"/>
    </xf>
    <xf numFmtId="0" fontId="7" fillId="0" borderId="44" xfId="2" applyFont="1" applyBorder="1" applyAlignment="1">
      <alignment horizontal="left" vertical="top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right" vertical="center"/>
    </xf>
    <xf numFmtId="0" fontId="4" fillId="0" borderId="46" xfId="0" applyFont="1" applyBorder="1" applyAlignment="1">
      <alignment horizontal="right" vertical="center"/>
    </xf>
    <xf numFmtId="0" fontId="4" fillId="0" borderId="49" xfId="0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0" xfId="2" applyFont="1" applyAlignment="1">
      <alignment horizontal="center" vertical="top"/>
    </xf>
    <xf numFmtId="0" fontId="7" fillId="0" borderId="52" xfId="0" applyFont="1" applyBorder="1" applyAlignment="1">
      <alignment horizontal="center" vertical="center" textRotation="90" wrapText="1"/>
    </xf>
    <xf numFmtId="0" fontId="7" fillId="0" borderId="53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 textRotation="90"/>
    </xf>
    <xf numFmtId="0" fontId="7" fillId="0" borderId="55" xfId="0" applyFont="1" applyBorder="1" applyAlignment="1">
      <alignment horizontal="center" vertical="center" textRotation="90"/>
    </xf>
    <xf numFmtId="0" fontId="7" fillId="0" borderId="56" xfId="0" applyFont="1" applyBorder="1" applyAlignment="1">
      <alignment horizontal="center" vertical="center" textRotation="90" wrapText="1"/>
    </xf>
    <xf numFmtId="0" fontId="7" fillId="0" borderId="57" xfId="0" applyFont="1" applyBorder="1" applyAlignment="1">
      <alignment horizontal="center" vertical="center" textRotation="90" wrapText="1"/>
    </xf>
    <xf numFmtId="165" fontId="6" fillId="3" borderId="45" xfId="0" applyNumberFormat="1" applyFont="1" applyFill="1" applyBorder="1" applyAlignment="1">
      <alignment horizontal="center" vertical="center"/>
    </xf>
    <xf numFmtId="165" fontId="5" fillId="3" borderId="46" xfId="0" applyNumberFormat="1" applyFont="1" applyFill="1" applyBorder="1" applyAlignment="1">
      <alignment horizontal="center" vertical="center"/>
    </xf>
    <xf numFmtId="165" fontId="5" fillId="3" borderId="47" xfId="0" applyNumberFormat="1" applyFont="1" applyFill="1" applyBorder="1" applyAlignment="1">
      <alignment horizontal="center" vertical="center"/>
    </xf>
    <xf numFmtId="166" fontId="6" fillId="3" borderId="45" xfId="0" applyNumberFormat="1" applyFont="1" applyFill="1" applyBorder="1" applyAlignment="1">
      <alignment horizontal="center" vertical="center"/>
    </xf>
    <xf numFmtId="166" fontId="6" fillId="3" borderId="46" xfId="0" applyNumberFormat="1" applyFont="1" applyFill="1" applyBorder="1" applyAlignment="1">
      <alignment horizontal="center" vertical="center"/>
    </xf>
    <xf numFmtId="166" fontId="6" fillId="3" borderId="47" xfId="0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left" vertical="top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horizontal="right" vertical="top" wrapText="1"/>
    </xf>
    <xf numFmtId="2" fontId="4" fillId="0" borderId="44" xfId="2" applyNumberFormat="1" applyFont="1" applyBorder="1" applyAlignment="1">
      <alignment horizontal="center" vertical="top" wrapText="1"/>
    </xf>
    <xf numFmtId="0" fontId="7" fillId="0" borderId="44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top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164" fontId="7" fillId="0" borderId="0" xfId="2" applyNumberFormat="1" applyFont="1" applyAlignment="1">
      <alignment horizontal="left" vertical="top" wrapText="1"/>
    </xf>
    <xf numFmtId="164" fontId="7" fillId="0" borderId="0" xfId="2" applyNumberFormat="1" applyFont="1" applyAlignment="1">
      <alignment horizontal="left" vertical="top"/>
    </xf>
    <xf numFmtId="0" fontId="11" fillId="0" borderId="0" xfId="0" applyFont="1" applyAlignment="1">
      <alignment vertical="center"/>
    </xf>
    <xf numFmtId="0" fontId="1" fillId="4" borderId="0" xfId="0" applyFont="1" applyFill="1"/>
    <xf numFmtId="0" fontId="4" fillId="0" borderId="0" xfId="2" applyFont="1" applyAlignment="1">
      <alignment horizontal="left" vertical="top"/>
    </xf>
  </cellXfs>
  <cellStyles count="6">
    <cellStyle name="Normal 10 16" xfId="5" xr:uid="{00000000-0005-0000-0000-000002000000}"/>
    <cellStyle name="Normal 6" xfId="4" xr:uid="{00000000-0005-0000-0000-000003000000}"/>
    <cellStyle name="Parasts" xfId="0" builtinId="0"/>
    <cellStyle name="Paskaidrojošs teksts" xfId="2" builtinId="53"/>
    <cellStyle name="Procenti" xfId="1" builtinId="5"/>
    <cellStyle name="Style 1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40"/>
  <sheetViews>
    <sheetView tabSelected="1" topLeftCell="A16" zoomScale="90" zoomScaleNormal="90" workbookViewId="0">
      <selection activeCell="F34" sqref="F34"/>
    </sheetView>
  </sheetViews>
  <sheetFormatPr defaultColWidth="9.140625" defaultRowHeight="12.75" x14ac:dyDescent="0.2"/>
  <cols>
    <col min="1" max="1" width="6.140625" style="4" customWidth="1"/>
    <col min="2" max="2" width="5" style="4" customWidth="1"/>
    <col min="3" max="3" width="72.140625" style="4" customWidth="1"/>
    <col min="4" max="4" width="11.7109375" style="4" customWidth="1"/>
    <col min="5" max="5" width="8.42578125" style="4" customWidth="1"/>
    <col min="6" max="13" width="11" style="4" customWidth="1"/>
    <col min="14" max="14" width="12.140625" style="4" customWidth="1"/>
    <col min="15" max="15" width="11" style="4" customWidth="1"/>
    <col min="16" max="16" width="12.42578125" style="4" customWidth="1"/>
    <col min="17" max="17" width="10.140625" style="4" customWidth="1"/>
    <col min="18" max="16384" width="9.140625" style="4"/>
  </cols>
  <sheetData>
    <row r="1" spans="2:19" ht="38.25" customHeight="1" x14ac:dyDescent="0.2">
      <c r="B1" s="122" t="s">
        <v>47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2:19" ht="23.25" customHeight="1" x14ac:dyDescent="0.35">
      <c r="B2" s="123" t="s">
        <v>48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2:19" ht="30" customHeight="1" x14ac:dyDescent="0.2">
      <c r="B3" s="124" t="s">
        <v>49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2:19" ht="15" customHeight="1" x14ac:dyDescent="0.2">
      <c r="B4" s="125" t="s">
        <v>33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6"/>
      <c r="R4" s="6"/>
      <c r="S4" s="6"/>
    </row>
    <row r="5" spans="2:19" ht="15.75" x14ac:dyDescent="0.2">
      <c r="B5" s="126" t="s">
        <v>32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</row>
    <row r="6" spans="2:19" ht="16.149999999999999" customHeight="1" x14ac:dyDescent="0.2">
      <c r="B6" s="129" t="s">
        <v>50</v>
      </c>
      <c r="C6" s="129"/>
      <c r="D6" s="129"/>
      <c r="E6" s="129"/>
      <c r="F6" s="8"/>
      <c r="G6" s="8"/>
      <c r="H6" s="8"/>
      <c r="I6" s="8"/>
      <c r="K6" s="91"/>
      <c r="L6" s="121" t="s">
        <v>0</v>
      </c>
      <c r="M6" s="121"/>
      <c r="N6" s="120" t="e">
        <f>P31</f>
        <v>#VALUE!</v>
      </c>
      <c r="O6" s="120"/>
      <c r="P6" s="92" t="s">
        <v>1</v>
      </c>
    </row>
    <row r="7" spans="2:19" ht="12" customHeight="1" x14ac:dyDescent="0.2">
      <c r="B7" s="1"/>
      <c r="C7" s="1"/>
      <c r="D7" s="1"/>
      <c r="E7" s="1"/>
      <c r="F7" s="8"/>
      <c r="G7" s="8"/>
      <c r="H7" s="8"/>
      <c r="I7" s="8"/>
      <c r="J7" s="2"/>
      <c r="K7" s="2"/>
      <c r="L7" s="2"/>
      <c r="M7" s="2"/>
      <c r="N7" s="19"/>
      <c r="O7" s="19"/>
      <c r="P7" s="8"/>
    </row>
    <row r="8" spans="2:19" ht="16.149999999999999" customHeight="1" x14ac:dyDescent="0.2">
      <c r="B8" s="117"/>
      <c r="C8" s="117"/>
      <c r="D8" s="1"/>
      <c r="E8" s="1"/>
      <c r="F8" s="8"/>
      <c r="G8" s="8"/>
      <c r="H8" s="8"/>
      <c r="I8" s="8"/>
      <c r="J8" s="2"/>
      <c r="K8" s="2"/>
      <c r="L8" s="119" t="s">
        <v>20</v>
      </c>
      <c r="M8" s="119"/>
      <c r="N8" s="119"/>
      <c r="O8" s="118" t="s">
        <v>38</v>
      </c>
      <c r="P8" s="118"/>
    </row>
    <row r="9" spans="2:19" ht="16.5" thickBot="1" x14ac:dyDescent="0.3">
      <c r="B9" s="102" t="s">
        <v>37</v>
      </c>
      <c r="C9" s="102"/>
      <c r="D9" s="102"/>
      <c r="E9" s="102"/>
      <c r="F9" s="3"/>
      <c r="G9" s="3"/>
      <c r="H9" s="9"/>
      <c r="I9" s="9"/>
      <c r="J9" s="9"/>
      <c r="K9" s="9"/>
      <c r="L9" s="9"/>
      <c r="M9" s="9"/>
      <c r="N9" s="9"/>
      <c r="O9" s="9"/>
      <c r="P9" s="9"/>
    </row>
    <row r="10" spans="2:19" ht="12.75" customHeight="1" thickBot="1" x14ac:dyDescent="0.25">
      <c r="B10" s="103" t="s">
        <v>2</v>
      </c>
      <c r="C10" s="105" t="s">
        <v>3</v>
      </c>
      <c r="D10" s="107" t="s">
        <v>4</v>
      </c>
      <c r="E10" s="109" t="s">
        <v>18</v>
      </c>
      <c r="F10" s="99" t="s">
        <v>5</v>
      </c>
      <c r="G10" s="100"/>
      <c r="H10" s="100"/>
      <c r="I10" s="100"/>
      <c r="J10" s="100"/>
      <c r="K10" s="101"/>
      <c r="L10" s="99" t="s">
        <v>6</v>
      </c>
      <c r="M10" s="100"/>
      <c r="N10" s="100"/>
      <c r="O10" s="100"/>
      <c r="P10" s="101"/>
    </row>
    <row r="11" spans="2:19" ht="93.75" customHeight="1" thickBot="1" x14ac:dyDescent="0.25">
      <c r="B11" s="104"/>
      <c r="C11" s="106"/>
      <c r="D11" s="108"/>
      <c r="E11" s="110"/>
      <c r="F11" s="57" t="s">
        <v>7</v>
      </c>
      <c r="G11" s="57" t="s">
        <v>8</v>
      </c>
      <c r="H11" s="57" t="s">
        <v>9</v>
      </c>
      <c r="I11" s="57" t="s">
        <v>10</v>
      </c>
      <c r="J11" s="58" t="s">
        <v>11</v>
      </c>
      <c r="K11" s="24" t="s">
        <v>12</v>
      </c>
      <c r="L11" s="56" t="s">
        <v>13</v>
      </c>
      <c r="M11" s="57" t="s">
        <v>9</v>
      </c>
      <c r="N11" s="57" t="s">
        <v>10</v>
      </c>
      <c r="O11" s="58" t="s">
        <v>11</v>
      </c>
      <c r="P11" s="59" t="s">
        <v>12</v>
      </c>
    </row>
    <row r="12" spans="2:19" ht="23.25" customHeight="1" thickBot="1" x14ac:dyDescent="0.25">
      <c r="B12" s="93" t="s">
        <v>24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5"/>
    </row>
    <row r="13" spans="2:19" ht="60" customHeight="1" thickBot="1" x14ac:dyDescent="0.25">
      <c r="B13" s="78">
        <v>1</v>
      </c>
      <c r="C13" s="79" t="s">
        <v>26</v>
      </c>
      <c r="D13" s="71" t="s">
        <v>22</v>
      </c>
      <c r="E13" s="72">
        <v>8</v>
      </c>
      <c r="F13" s="73">
        <v>0</v>
      </c>
      <c r="G13" s="73">
        <v>0</v>
      </c>
      <c r="H13" s="74">
        <f>G13*F13</f>
        <v>0</v>
      </c>
      <c r="I13" s="74">
        <v>0</v>
      </c>
      <c r="J13" s="75">
        <v>0</v>
      </c>
      <c r="K13" s="80">
        <f t="shared" ref="K13:K20" si="0">ROUND(H13+I13+J13,2)</f>
        <v>0</v>
      </c>
      <c r="L13" s="76">
        <f>ROUND(E13*F13,0)</f>
        <v>0</v>
      </c>
      <c r="M13" s="77">
        <f t="shared" ref="M13:M20" si="1">ROUND(H13*E13,2)</f>
        <v>0</v>
      </c>
      <c r="N13" s="77">
        <f t="shared" ref="N13:N16" si="2">ROUND(I13*E13,2)</f>
        <v>0</v>
      </c>
      <c r="O13" s="81">
        <f t="shared" ref="O13:O16" si="3">ROUND(J13*E13,2)</f>
        <v>0</v>
      </c>
      <c r="P13" s="80">
        <f t="shared" ref="P13:P20" si="4">SUM(M13:O13)</f>
        <v>0</v>
      </c>
    </row>
    <row r="14" spans="2:19" ht="24" customHeight="1" thickBot="1" x14ac:dyDescent="0.25">
      <c r="B14" s="111" t="s">
        <v>23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3"/>
    </row>
    <row r="15" spans="2:19" ht="70.150000000000006" customHeight="1" x14ac:dyDescent="0.2">
      <c r="B15" s="30">
        <v>2</v>
      </c>
      <c r="C15" s="69" t="s">
        <v>27</v>
      </c>
      <c r="D15" s="47" t="s">
        <v>22</v>
      </c>
      <c r="E15" s="32">
        <v>11</v>
      </c>
      <c r="F15" s="31">
        <v>0</v>
      </c>
      <c r="G15" s="31">
        <v>0</v>
      </c>
      <c r="H15" s="33">
        <f>G15*F15</f>
        <v>0</v>
      </c>
      <c r="I15" s="33">
        <v>0</v>
      </c>
      <c r="J15" s="61">
        <v>0</v>
      </c>
      <c r="K15" s="48">
        <v>0</v>
      </c>
      <c r="L15" s="63">
        <f t="shared" ref="L15:L16" si="5">ROUND(E15*F15,0)</f>
        <v>0</v>
      </c>
      <c r="M15" s="34">
        <f t="shared" si="1"/>
        <v>0</v>
      </c>
      <c r="N15" s="34">
        <f t="shared" si="2"/>
        <v>0</v>
      </c>
      <c r="O15" s="35">
        <f t="shared" si="3"/>
        <v>0</v>
      </c>
      <c r="P15" s="48">
        <f t="shared" si="4"/>
        <v>0</v>
      </c>
    </row>
    <row r="16" spans="2:19" ht="54.6" customHeight="1" thickBot="1" x14ac:dyDescent="0.25">
      <c r="B16" s="46">
        <v>3</v>
      </c>
      <c r="C16" s="70" t="s">
        <v>34</v>
      </c>
      <c r="D16" s="47" t="s">
        <v>21</v>
      </c>
      <c r="E16" s="32">
        <v>70</v>
      </c>
      <c r="F16" s="31">
        <v>0</v>
      </c>
      <c r="G16" s="31">
        <v>0</v>
      </c>
      <c r="H16" s="33">
        <f>G16*F16</f>
        <v>0</v>
      </c>
      <c r="I16" s="33">
        <v>0</v>
      </c>
      <c r="J16" s="61">
        <v>0</v>
      </c>
      <c r="K16" s="48">
        <f t="shared" si="0"/>
        <v>0</v>
      </c>
      <c r="L16" s="63">
        <f t="shared" si="5"/>
        <v>0</v>
      </c>
      <c r="M16" s="34">
        <f t="shared" si="1"/>
        <v>0</v>
      </c>
      <c r="N16" s="34">
        <f t="shared" si="2"/>
        <v>0</v>
      </c>
      <c r="O16" s="35">
        <f t="shared" si="3"/>
        <v>0</v>
      </c>
      <c r="P16" s="48">
        <f t="shared" si="4"/>
        <v>0</v>
      </c>
    </row>
    <row r="17" spans="2:17" ht="20.25" customHeight="1" thickBot="1" x14ac:dyDescent="0.25">
      <c r="B17" s="93" t="s">
        <v>25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5"/>
    </row>
    <row r="18" spans="2:17" ht="54.6" customHeight="1" x14ac:dyDescent="0.2">
      <c r="B18" s="29">
        <v>4</v>
      </c>
      <c r="C18" s="66" t="s">
        <v>28</v>
      </c>
      <c r="D18" s="44" t="s">
        <v>21</v>
      </c>
      <c r="E18" s="26">
        <v>100</v>
      </c>
      <c r="F18" s="25">
        <v>0</v>
      </c>
      <c r="G18" s="25">
        <v>0</v>
      </c>
      <c r="H18" s="27">
        <f>G18*F18</f>
        <v>0</v>
      </c>
      <c r="I18" s="27">
        <v>0</v>
      </c>
      <c r="J18" s="60">
        <v>0</v>
      </c>
      <c r="K18" s="36">
        <f t="shared" si="0"/>
        <v>0</v>
      </c>
      <c r="L18" s="52">
        <f>F18*E18</f>
        <v>0</v>
      </c>
      <c r="M18" s="53">
        <f t="shared" si="1"/>
        <v>0</v>
      </c>
      <c r="N18" s="53">
        <f>I18*E18</f>
        <v>0</v>
      </c>
      <c r="O18" s="54">
        <f>J18*E18</f>
        <v>0</v>
      </c>
      <c r="P18" s="36">
        <f t="shared" si="4"/>
        <v>0</v>
      </c>
    </row>
    <row r="19" spans="2:17" ht="34.15" customHeight="1" x14ac:dyDescent="0.2">
      <c r="B19" s="30">
        <v>5</v>
      </c>
      <c r="C19" s="67" t="s">
        <v>36</v>
      </c>
      <c r="D19" s="45" t="s">
        <v>19</v>
      </c>
      <c r="E19" s="11">
        <v>1</v>
      </c>
      <c r="F19" s="10">
        <v>0</v>
      </c>
      <c r="G19" s="10">
        <v>0</v>
      </c>
      <c r="H19" s="12">
        <f t="shared" ref="H19" si="6">G19*F19</f>
        <v>0</v>
      </c>
      <c r="I19" s="12">
        <v>0</v>
      </c>
      <c r="J19" s="62">
        <v>0</v>
      </c>
      <c r="K19" s="37">
        <f t="shared" si="0"/>
        <v>0</v>
      </c>
      <c r="L19" s="55">
        <f t="shared" ref="L19:L20" si="7">F19*E19</f>
        <v>0</v>
      </c>
      <c r="M19" s="13">
        <f t="shared" si="1"/>
        <v>0</v>
      </c>
      <c r="N19" s="13">
        <f t="shared" ref="N19:N20" si="8">I19*E19</f>
        <v>0</v>
      </c>
      <c r="O19" s="23">
        <f t="shared" ref="O19:O20" si="9">J19*E19</f>
        <v>0</v>
      </c>
      <c r="P19" s="37">
        <f>SUM(M19:O19)</f>
        <v>0</v>
      </c>
    </row>
    <row r="20" spans="2:17" ht="67.900000000000006" customHeight="1" thickBot="1" x14ac:dyDescent="0.25">
      <c r="B20" s="46">
        <v>6</v>
      </c>
      <c r="C20" s="65" t="s">
        <v>35</v>
      </c>
      <c r="D20" s="47" t="s">
        <v>22</v>
      </c>
      <c r="E20" s="32">
        <v>12</v>
      </c>
      <c r="F20" s="31">
        <v>0</v>
      </c>
      <c r="G20" s="31">
        <v>0</v>
      </c>
      <c r="H20" s="33">
        <f>G20*F20</f>
        <v>0</v>
      </c>
      <c r="I20" s="33">
        <v>0</v>
      </c>
      <c r="J20" s="61">
        <v>0</v>
      </c>
      <c r="K20" s="48">
        <f t="shared" si="0"/>
        <v>0</v>
      </c>
      <c r="L20" s="82">
        <f t="shared" si="7"/>
        <v>0</v>
      </c>
      <c r="M20" s="34">
        <f t="shared" si="1"/>
        <v>0</v>
      </c>
      <c r="N20" s="34">
        <f t="shared" si="8"/>
        <v>0</v>
      </c>
      <c r="O20" s="83">
        <f t="shared" si="9"/>
        <v>0</v>
      </c>
      <c r="P20" s="48">
        <f t="shared" si="4"/>
        <v>0</v>
      </c>
    </row>
    <row r="21" spans="2:17" ht="24" customHeight="1" thickBot="1" x14ac:dyDescent="0.25">
      <c r="B21" s="111" t="s">
        <v>29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3"/>
    </row>
    <row r="22" spans="2:17" ht="52.9" customHeight="1" thickBot="1" x14ac:dyDescent="0.25">
      <c r="B22" s="87">
        <v>7</v>
      </c>
      <c r="C22" s="84" t="s">
        <v>26</v>
      </c>
      <c r="D22" s="71" t="s">
        <v>22</v>
      </c>
      <c r="E22" s="72">
        <v>6</v>
      </c>
      <c r="F22" s="73">
        <v>0</v>
      </c>
      <c r="G22" s="73">
        <v>0</v>
      </c>
      <c r="H22" s="74">
        <f>G22*F22</f>
        <v>0</v>
      </c>
      <c r="I22" s="74">
        <v>0</v>
      </c>
      <c r="J22" s="75">
        <v>0</v>
      </c>
      <c r="K22" s="80">
        <v>0</v>
      </c>
      <c r="L22" s="88">
        <f>F22*E22</f>
        <v>0</v>
      </c>
      <c r="M22" s="77">
        <f>H22*E22</f>
        <v>0</v>
      </c>
      <c r="N22" s="77">
        <f>I22*E22</f>
        <v>0</v>
      </c>
      <c r="O22" s="89">
        <f>J22*E22</f>
        <v>0</v>
      </c>
      <c r="P22" s="80">
        <f>SUM(M22:O22)</f>
        <v>0</v>
      </c>
    </row>
    <row r="23" spans="2:17" ht="25.15" customHeight="1" thickBot="1" x14ac:dyDescent="0.25">
      <c r="B23" s="30"/>
      <c r="C23" s="114" t="s">
        <v>30</v>
      </c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6"/>
    </row>
    <row r="24" spans="2:17" ht="55.15" customHeight="1" x14ac:dyDescent="0.2">
      <c r="B24" s="30">
        <v>8</v>
      </c>
      <c r="C24" s="84" t="s">
        <v>26</v>
      </c>
      <c r="D24" s="44" t="s">
        <v>22</v>
      </c>
      <c r="E24" s="26">
        <v>14</v>
      </c>
      <c r="F24" s="25">
        <v>0</v>
      </c>
      <c r="G24" s="25">
        <v>0</v>
      </c>
      <c r="H24" s="27">
        <f t="shared" ref="H24:H25" si="10">G24*F24</f>
        <v>0</v>
      </c>
      <c r="I24" s="27">
        <v>0</v>
      </c>
      <c r="J24" s="60">
        <v>0</v>
      </c>
      <c r="K24" s="64">
        <f t="shared" ref="K24:K25" si="11">SUM(H24:J24)</f>
        <v>0</v>
      </c>
      <c r="L24" s="85">
        <f t="shared" ref="L24:L25" si="12">F24*E24</f>
        <v>0</v>
      </c>
      <c r="M24" s="28">
        <f t="shared" ref="M24:M25" si="13">H24*E24</f>
        <v>0</v>
      </c>
      <c r="N24" s="28">
        <f t="shared" ref="N24:N25" si="14">I24*E24</f>
        <v>0</v>
      </c>
      <c r="O24" s="86">
        <f t="shared" ref="O24:O25" si="15">J24*E24</f>
        <v>0</v>
      </c>
      <c r="P24" s="64">
        <f t="shared" ref="P24:P25" si="16">SUM(M24:O24)</f>
        <v>0</v>
      </c>
    </row>
    <row r="25" spans="2:17" ht="31.15" customHeight="1" thickBot="1" x14ac:dyDescent="0.25">
      <c r="B25" s="46">
        <v>9</v>
      </c>
      <c r="C25" s="68" t="s">
        <v>31</v>
      </c>
      <c r="D25" s="47" t="s">
        <v>19</v>
      </c>
      <c r="E25" s="32">
        <v>1</v>
      </c>
      <c r="F25" s="31"/>
      <c r="G25" s="31"/>
      <c r="H25" s="12">
        <f t="shared" si="10"/>
        <v>0</v>
      </c>
      <c r="I25" s="33"/>
      <c r="J25" s="61">
        <v>0</v>
      </c>
      <c r="K25" s="37">
        <f t="shared" si="11"/>
        <v>0</v>
      </c>
      <c r="L25" s="55">
        <f t="shared" si="12"/>
        <v>0</v>
      </c>
      <c r="M25" s="13">
        <f t="shared" si="13"/>
        <v>0</v>
      </c>
      <c r="N25" s="13">
        <f t="shared" si="14"/>
        <v>0</v>
      </c>
      <c r="O25" s="23">
        <f t="shared" si="15"/>
        <v>0</v>
      </c>
      <c r="P25" s="37">
        <f t="shared" si="16"/>
        <v>0</v>
      </c>
    </row>
    <row r="26" spans="2:17" ht="16.5" thickBot="1" x14ac:dyDescent="0.3">
      <c r="B26" s="96" t="s">
        <v>17</v>
      </c>
      <c r="C26" s="96"/>
      <c r="D26" s="96"/>
      <c r="E26" s="96"/>
      <c r="F26" s="96"/>
      <c r="G26" s="96"/>
      <c r="H26" s="96"/>
      <c r="I26" s="97"/>
      <c r="J26" s="97"/>
      <c r="K26" s="98"/>
      <c r="L26" s="49">
        <f>SUM(L13:L25)</f>
        <v>0</v>
      </c>
      <c r="M26" s="49">
        <f>SUM(M13:M25)</f>
        <v>0</v>
      </c>
      <c r="N26" s="49">
        <f>SUM(N13:N25)</f>
        <v>0</v>
      </c>
      <c r="O26" s="50">
        <f>SUM(O13:O25)</f>
        <v>0</v>
      </c>
      <c r="P26" s="51">
        <f>SUM(P12:P25)</f>
        <v>0</v>
      </c>
    </row>
    <row r="27" spans="2:17" ht="15.75" x14ac:dyDescent="0.25">
      <c r="B27" s="15"/>
      <c r="C27" s="16"/>
      <c r="D27" s="16"/>
      <c r="E27" s="16"/>
      <c r="F27" s="16"/>
      <c r="G27" s="16"/>
      <c r="H27" s="16"/>
      <c r="I27" s="20"/>
      <c r="J27" s="16"/>
      <c r="K27" s="17" t="s">
        <v>51</v>
      </c>
      <c r="L27" s="21" t="s">
        <v>39</v>
      </c>
      <c r="M27" s="22"/>
      <c r="N27" s="22"/>
      <c r="O27" s="38"/>
      <c r="P27" s="40" t="e">
        <f>ROUND(P26*L27,2)</f>
        <v>#VALUE!</v>
      </c>
    </row>
    <row r="28" spans="2:17" ht="15.75" x14ac:dyDescent="0.25">
      <c r="B28" s="15"/>
      <c r="C28" s="16"/>
      <c r="D28" s="16"/>
      <c r="E28" s="16"/>
      <c r="F28" s="16"/>
      <c r="G28" s="16"/>
      <c r="H28" s="16"/>
      <c r="I28" s="20"/>
      <c r="J28" s="16"/>
      <c r="K28" s="17" t="s">
        <v>40</v>
      </c>
      <c r="L28" s="18" t="s">
        <v>39</v>
      </c>
      <c r="M28" s="14"/>
      <c r="N28" s="14"/>
      <c r="O28" s="39"/>
      <c r="P28" s="41" t="e">
        <f>ROUND(P26*L28,2)</f>
        <v>#VALUE!</v>
      </c>
    </row>
    <row r="29" spans="2:17" ht="15.6" customHeight="1" x14ac:dyDescent="0.25">
      <c r="B29" s="15"/>
      <c r="C29" s="16"/>
      <c r="D29" s="16"/>
      <c r="E29" s="16"/>
      <c r="F29" s="16"/>
      <c r="G29" s="16"/>
      <c r="H29" s="16"/>
      <c r="I29" s="20"/>
      <c r="J29" s="16"/>
      <c r="K29" s="17" t="s">
        <v>14</v>
      </c>
      <c r="L29" s="14"/>
      <c r="M29" s="14"/>
      <c r="N29" s="14"/>
      <c r="O29" s="39"/>
      <c r="P29" s="42" t="e">
        <f>P26+P27+P28</f>
        <v>#VALUE!</v>
      </c>
      <c r="Q29" s="7"/>
    </row>
    <row r="30" spans="2:17" ht="15.6" customHeight="1" x14ac:dyDescent="0.25">
      <c r="B30" s="15"/>
      <c r="C30" s="16"/>
      <c r="D30" s="16"/>
      <c r="E30" s="16"/>
      <c r="F30" s="16"/>
      <c r="G30" s="16"/>
      <c r="H30" s="16"/>
      <c r="I30" s="20"/>
      <c r="J30" s="16"/>
      <c r="K30" s="17" t="s">
        <v>15</v>
      </c>
      <c r="L30" s="14"/>
      <c r="M30" s="14"/>
      <c r="N30" s="14"/>
      <c r="O30" s="39"/>
      <c r="P30" s="41" t="e">
        <f>ROUND(P29*21%,2)</f>
        <v>#VALUE!</v>
      </c>
      <c r="Q30" s="7"/>
    </row>
    <row r="31" spans="2:17" ht="16.149999999999999" customHeight="1" thickBot="1" x14ac:dyDescent="0.3">
      <c r="B31" s="15"/>
      <c r="C31" s="16"/>
      <c r="D31" s="16"/>
      <c r="E31" s="16"/>
      <c r="F31" s="16"/>
      <c r="G31" s="16"/>
      <c r="H31" s="16"/>
      <c r="I31" s="20"/>
      <c r="J31" s="16"/>
      <c r="K31" s="17" t="s">
        <v>16</v>
      </c>
      <c r="L31" s="14"/>
      <c r="M31" s="14"/>
      <c r="N31" s="14"/>
      <c r="O31" s="39"/>
      <c r="P31" s="43" t="e">
        <f>+P29+P30</f>
        <v>#VALUE!</v>
      </c>
    </row>
    <row r="32" spans="2:17" ht="15.6" customHeight="1" x14ac:dyDescent="0.25">
      <c r="B32" s="15"/>
      <c r="C32" s="90"/>
      <c r="D32" s="15"/>
      <c r="E32" s="15"/>
      <c r="F32" s="15"/>
      <c r="G32" s="15"/>
      <c r="H32" s="15"/>
      <c r="I32" s="9"/>
      <c r="J32" s="15"/>
      <c r="K32" s="15"/>
      <c r="L32" s="15"/>
      <c r="M32" s="15"/>
      <c r="N32" s="15"/>
      <c r="O32" s="15"/>
      <c r="P32" s="15"/>
    </row>
    <row r="33" spans="2:16" ht="15.6" customHeight="1" x14ac:dyDescent="0.25">
      <c r="B33" s="9"/>
      <c r="C33" s="9" t="s">
        <v>45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2:16" ht="13.9" customHeight="1" x14ac:dyDescent="0.25">
      <c r="B34" s="5"/>
      <c r="C34" s="4" t="s">
        <v>41</v>
      </c>
      <c r="D34" s="127"/>
      <c r="E34" s="127"/>
      <c r="F34" s="127"/>
      <c r="G34" s="127"/>
      <c r="L34" s="5"/>
      <c r="M34" s="5"/>
      <c r="N34" s="5"/>
      <c r="O34" s="5"/>
      <c r="P34" s="5"/>
    </row>
    <row r="35" spans="2:16" x14ac:dyDescent="0.2">
      <c r="C35" s="4" t="s">
        <v>43</v>
      </c>
      <c r="D35" s="127"/>
      <c r="E35" s="127"/>
      <c r="F35" s="127"/>
      <c r="G35" s="127"/>
    </row>
    <row r="36" spans="2:16" x14ac:dyDescent="0.2">
      <c r="C36" s="4" t="s">
        <v>44</v>
      </c>
      <c r="D36" s="127"/>
      <c r="E36" s="127"/>
      <c r="F36" s="127"/>
      <c r="G36" s="127"/>
    </row>
    <row r="37" spans="2:16" x14ac:dyDescent="0.2">
      <c r="C37" s="128" t="s">
        <v>42</v>
      </c>
      <c r="D37" s="128"/>
      <c r="E37" s="128"/>
      <c r="F37" s="128"/>
      <c r="G37" s="128"/>
    </row>
    <row r="40" spans="2:16" x14ac:dyDescent="0.2">
      <c r="C40" s="4" t="s">
        <v>46</v>
      </c>
    </row>
  </sheetData>
  <mergeCells count="24">
    <mergeCell ref="B1:P1"/>
    <mergeCell ref="B2:P2"/>
    <mergeCell ref="B3:P3"/>
    <mergeCell ref="B4:P4"/>
    <mergeCell ref="B5:P5"/>
    <mergeCell ref="B8:C8"/>
    <mergeCell ref="O8:P8"/>
    <mergeCell ref="L8:N8"/>
    <mergeCell ref="B6:E6"/>
    <mergeCell ref="N6:O6"/>
    <mergeCell ref="L6:M6"/>
    <mergeCell ref="B17:P17"/>
    <mergeCell ref="B12:P12"/>
    <mergeCell ref="B26:K26"/>
    <mergeCell ref="L10:P10"/>
    <mergeCell ref="B9:E9"/>
    <mergeCell ref="B10:B11"/>
    <mergeCell ref="C10:C11"/>
    <mergeCell ref="D10:D11"/>
    <mergeCell ref="E10:E11"/>
    <mergeCell ref="F10:K10"/>
    <mergeCell ref="B14:P14"/>
    <mergeCell ref="B21:P21"/>
    <mergeCell ref="C23:P23"/>
  </mergeCells>
  <pageMargins left="0.62992125984252001" right="0.62992125984252001" top="0.74803149606299202" bottom="0.74803149606299202" header="0.31496062992126" footer="0.31496062992126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317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 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RS</dc:creator>
  <cp:keywords/>
  <dc:description/>
  <cp:lastModifiedBy>Inese</cp:lastModifiedBy>
  <cp:revision>21</cp:revision>
  <cp:lastPrinted>2023-11-15T06:08:46Z</cp:lastPrinted>
  <dcterms:created xsi:type="dcterms:W3CDTF">2018-02-14T08:54:41Z</dcterms:created>
  <dcterms:modified xsi:type="dcterms:W3CDTF">2025-07-29T08:34:55Z</dcterms:modified>
  <cp:category/>
  <dc:language>lv-LV</dc:language>
</cp:coreProperties>
</file>