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28680" yWindow="-120" windowWidth="29040" windowHeight="15720" activeTab="2"/>
  </bookViews>
  <sheets>
    <sheet name="Rundāles pag." sheetId="1" r:id="rId3"/>
    <sheet name="Svitenes pag." sheetId="6" r:id="rId4"/>
    <sheet name="Viesturu pag." sheetId="7" r:id="rId5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<sst xmlns="http://schemas.openxmlformats.org/spreadsheetml/2006/main" count="767" uniqueCount="284">
  <si>
    <t>Ceļa identifikators</t>
  </si>
  <si>
    <t>Ceļa nosaukums</t>
  </si>
  <si>
    <t>Ceļu raksturojošie parametri</t>
  </si>
  <si>
    <t>ceļš</t>
  </si>
  <si>
    <t>adrese (km)</t>
  </si>
  <si>
    <t>garums (km)</t>
  </si>
  <si>
    <t>brauktuves laukums (m2)</t>
  </si>
  <si>
    <t>seguma veids</t>
  </si>
  <si>
    <t>no</t>
  </si>
  <si>
    <t>līdz</t>
  </si>
  <si>
    <t>grants</t>
  </si>
  <si>
    <t>Skolas iela</t>
  </si>
  <si>
    <t>Dārza iela</t>
  </si>
  <si>
    <t>A100255000001</t>
  </si>
  <si>
    <t>Jātnieki - Druvas - Vecrozēni</t>
  </si>
  <si>
    <t>A100255000002</t>
  </si>
  <si>
    <t>Mazrundāle – Vecrundāle</t>
  </si>
  <si>
    <t>A100255000003</t>
  </si>
  <si>
    <t>Pilsrundāle – Dzirnavu pietura</t>
  </si>
  <si>
    <t>A100255000004</t>
  </si>
  <si>
    <t>Saulītes – Mazmežotne – Senči</t>
  </si>
  <si>
    <t>Lejnieki – Kārkliņi</t>
  </si>
  <si>
    <t>A100255000005</t>
  </si>
  <si>
    <t>A100255000006</t>
  </si>
  <si>
    <t>Stūrgalvji – Ziedoņi</t>
  </si>
  <si>
    <t>A100255000007</t>
  </si>
  <si>
    <t>Saulaine - Lepšas</t>
  </si>
  <si>
    <t>A100255000008</t>
  </si>
  <si>
    <t>A100255000009</t>
  </si>
  <si>
    <t>A100255000010</t>
  </si>
  <si>
    <t>A100255000011</t>
  </si>
  <si>
    <t>V 1002</t>
  </si>
  <si>
    <t>Pilsrundāle - Svitene</t>
  </si>
  <si>
    <t>Pilsrundāle - Spuldzes</t>
  </si>
  <si>
    <t>Bauska - Priedītes</t>
  </si>
  <si>
    <t>B100255000001</t>
  </si>
  <si>
    <t>Punslavas – Būčas</t>
  </si>
  <si>
    <t>B100255000002</t>
  </si>
  <si>
    <t>Līgotņi – Priežpuri</t>
  </si>
  <si>
    <t>B100255000003</t>
  </si>
  <si>
    <t>Āboliņi – Vaļņi</t>
  </si>
  <si>
    <t>Atvari - Cepļi</t>
  </si>
  <si>
    <t>B100255000004</t>
  </si>
  <si>
    <t>B100255000005</t>
  </si>
  <si>
    <t>Buliņi – Aizsargi</t>
  </si>
  <si>
    <t>B100255000006</t>
  </si>
  <si>
    <t>Jēdžūni - Burtnieki - Vangaļi</t>
  </si>
  <si>
    <t>B100255000007</t>
  </si>
  <si>
    <t xml:space="preserve">Mežotnes stacija - Priedītes </t>
  </si>
  <si>
    <t>Maiņas – Līdumnieki</t>
  </si>
  <si>
    <t>B100255000008</t>
  </si>
  <si>
    <t>B100255000009</t>
  </si>
  <si>
    <t>Staģēni - Silarāji</t>
  </si>
  <si>
    <t>B100255000010</t>
  </si>
  <si>
    <t>Akmentiņi – Lati</t>
  </si>
  <si>
    <t>Mazolavas – Beķeri</t>
  </si>
  <si>
    <t>B100255000011</t>
  </si>
  <si>
    <t>B100255000012</t>
  </si>
  <si>
    <t>Saulītes - Graviņas</t>
  </si>
  <si>
    <t>B100255000013</t>
  </si>
  <si>
    <t>Kraukļi - Stūpļi</t>
  </si>
  <si>
    <t>Mazbērsteles ceļš</t>
  </si>
  <si>
    <t>B100255000014</t>
  </si>
  <si>
    <t>B100255000015</t>
  </si>
  <si>
    <t>Mazbērstele - Štrumbergi</t>
  </si>
  <si>
    <t>Saulaines iela</t>
  </si>
  <si>
    <t>B100255000016</t>
  </si>
  <si>
    <t>B100255000017</t>
  </si>
  <si>
    <t>B100255000018</t>
  </si>
  <si>
    <t>Lejnieku iela</t>
  </si>
  <si>
    <t>B100255000019</t>
  </si>
  <si>
    <t>B100255000020</t>
  </si>
  <si>
    <t>Novadu iela</t>
  </si>
  <si>
    <t>Saulgriežu iela</t>
  </si>
  <si>
    <t>B100255000021</t>
  </si>
  <si>
    <t>B100255000022</t>
  </si>
  <si>
    <t>B100255000023</t>
  </si>
  <si>
    <t>B100255000024</t>
  </si>
  <si>
    <t>B100255000025</t>
  </si>
  <si>
    <t>Kaucmindes iela</t>
  </si>
  <si>
    <t>Loka iela</t>
  </si>
  <si>
    <t>Līvānu iela</t>
  </si>
  <si>
    <t>Upmalas iela</t>
  </si>
  <si>
    <t>Bezdelīgu ielu</t>
  </si>
  <si>
    <t>Jātnieku iela</t>
  </si>
  <si>
    <t>Punslavu iela</t>
  </si>
  <si>
    <t>B100255000026</t>
  </si>
  <si>
    <t>Robežu iela</t>
  </si>
  <si>
    <t>B100255000027</t>
  </si>
  <si>
    <t xml:space="preserve">Ziedoņu iela </t>
  </si>
  <si>
    <t>B100255000028</t>
  </si>
  <si>
    <t>C100255000001</t>
  </si>
  <si>
    <t>C100255000002</t>
  </si>
  <si>
    <t>C100255000003</t>
  </si>
  <si>
    <t>Priežpuri-Cērņu kapsēta</t>
  </si>
  <si>
    <t>Mežotnes baznīca-Plūdoņi</t>
  </si>
  <si>
    <t>Bāliņi-Riekstiņi</t>
  </si>
  <si>
    <t>C100255000004</t>
  </si>
  <si>
    <t>Grauži-Smedes</t>
  </si>
  <si>
    <t>bez seguma</t>
  </si>
  <si>
    <t>C100255000005</t>
  </si>
  <si>
    <t>C100255000006</t>
  </si>
  <si>
    <t>C100255000007</t>
  </si>
  <si>
    <t>C100255000008</t>
  </si>
  <si>
    <t>Nadziņi-Veides-Gādnieki</t>
  </si>
  <si>
    <t>Bačkas-Urgas</t>
  </si>
  <si>
    <t>Švirkale-Urgas</t>
  </si>
  <si>
    <t>Mazbērstele-Brenči</t>
  </si>
  <si>
    <t>Mazbērstele-Mauriņi</t>
  </si>
  <si>
    <t>Līdakas-Auguļi</t>
  </si>
  <si>
    <t>C100255000009</t>
  </si>
  <si>
    <t>C100255000010</t>
  </si>
  <si>
    <t>C100255000011</t>
  </si>
  <si>
    <t>C100255000012</t>
  </si>
  <si>
    <t>Saulaine-Ošenieki</t>
  </si>
  <si>
    <t>Saulaine-Īslīce</t>
  </si>
  <si>
    <t>B100255000029</t>
  </si>
  <si>
    <t>B100255000030</t>
  </si>
  <si>
    <t>B100255000031</t>
  </si>
  <si>
    <t>B100255000032</t>
  </si>
  <si>
    <t>melnais</t>
  </si>
  <si>
    <t>Uzturēšanas klase vasaras sezonā         16.04.-15.10.</t>
  </si>
  <si>
    <t>Uzturēšanas klase ziemas sezonā         16.10.-15.04.</t>
  </si>
  <si>
    <t>A10025530001</t>
  </si>
  <si>
    <t>Svitene-Virsīte</t>
  </si>
  <si>
    <t>B10025530001</t>
  </si>
  <si>
    <t>Dzimteņi-Gudrunas</t>
  </si>
  <si>
    <t>B10025530002</t>
  </si>
  <si>
    <t>Dzimteņi-Gubēni</t>
  </si>
  <si>
    <t>B10025530003</t>
  </si>
  <si>
    <t>Kaupēni-Pāni</t>
  </si>
  <si>
    <t>B10025530004</t>
  </si>
  <si>
    <t>Lauciņi-Kaži</t>
  </si>
  <si>
    <t>B10025530005</t>
  </si>
  <si>
    <t>Dimanti-Cielavas</t>
  </si>
  <si>
    <t>B10025530006</t>
  </si>
  <si>
    <t>Kapūnas-Krustuļi-Cerības</t>
  </si>
  <si>
    <t>B10025530007</t>
  </si>
  <si>
    <t>Kapūnas-Upmalnieki</t>
  </si>
  <si>
    <t>B10025530008</t>
  </si>
  <si>
    <t>Bērziņi-Kožeļi</t>
  </si>
  <si>
    <t>B10025530009</t>
  </si>
  <si>
    <t>Svitene-Rukaiši-Grundiņi</t>
  </si>
  <si>
    <t>B10025530010</t>
  </si>
  <si>
    <t>Saujiņas-Dravnieki</t>
  </si>
  <si>
    <t>B10025530011</t>
  </si>
  <si>
    <t>Virsīte-Jaunzemji</t>
  </si>
  <si>
    <t>B10025530012</t>
  </si>
  <si>
    <t>Tīrumi-Vidukļu kapsēta</t>
  </si>
  <si>
    <t>B10025530013</t>
  </si>
  <si>
    <t>Centra iela</t>
  </si>
  <si>
    <t>B10025530014</t>
  </si>
  <si>
    <t>Pagasta iela</t>
  </si>
  <si>
    <t>B10025530015</t>
  </si>
  <si>
    <t>Muižas iela</t>
  </si>
  <si>
    <t>B10025530016</t>
  </si>
  <si>
    <t>Ezera iela</t>
  </si>
  <si>
    <t>B10025530017</t>
  </si>
  <si>
    <t>B10025530018</t>
  </si>
  <si>
    <t>Parka iela</t>
  </si>
  <si>
    <t>B10025530019</t>
  </si>
  <si>
    <t>Mežmalas iela</t>
  </si>
  <si>
    <t>B10025530020</t>
  </si>
  <si>
    <t>Upes iela</t>
  </si>
  <si>
    <t>B10025530021</t>
  </si>
  <si>
    <t>Mazā iela</t>
  </si>
  <si>
    <t>C10025530001</t>
  </si>
  <si>
    <t>Vītoliņi-Rimdžūnu kapi</t>
  </si>
  <si>
    <t>C10025530002</t>
  </si>
  <si>
    <t>Saujiņas-Lediņi</t>
  </si>
  <si>
    <t>C10025530003</t>
  </si>
  <si>
    <t>Mežvidi-Maizītes</t>
  </si>
  <si>
    <t>C10025530004</t>
  </si>
  <si>
    <t>Apiņi-Vecbullēni</t>
  </si>
  <si>
    <t>C10025530005</t>
  </si>
  <si>
    <t>Meža Sīļi-Bullēni</t>
  </si>
  <si>
    <t>C10025530006</t>
  </si>
  <si>
    <t>Bērsteles baznīca-Zīlītes</t>
  </si>
  <si>
    <t>C10025530007</t>
  </si>
  <si>
    <t>Kukāri-Laimdotas</t>
  </si>
  <si>
    <t>C10025530008</t>
  </si>
  <si>
    <t>Priedītes-Avotiņi</t>
  </si>
  <si>
    <t>C10025530009</t>
  </si>
  <si>
    <t>Pelēķi-Kreņģeļi</t>
  </si>
  <si>
    <t>C10025530010</t>
  </si>
  <si>
    <t>Ošēni-Dzintari</t>
  </si>
  <si>
    <t>C10025530011</t>
  </si>
  <si>
    <t>Virsīte-Virzas</t>
  </si>
  <si>
    <t>C10025530012</t>
  </si>
  <si>
    <t>Krastiņi-Ābelītes</t>
  </si>
  <si>
    <t>C10025530013</t>
  </si>
  <si>
    <t>Līdumnieki-Kraukļi</t>
  </si>
  <si>
    <t>C10025530014</t>
  </si>
  <si>
    <t>Oši-Anzēni</t>
  </si>
  <si>
    <t>C10025530015</t>
  </si>
  <si>
    <t>Virsīte-Kļaviņas</t>
  </si>
  <si>
    <t>A10025570001</t>
  </si>
  <si>
    <t>Širvji - Viesturi</t>
  </si>
  <si>
    <t>B10025570001</t>
  </si>
  <si>
    <t>Vairogi- Upmaļi</t>
  </si>
  <si>
    <t>B10025570002</t>
  </si>
  <si>
    <t>Mežvidmas- Knīši</t>
  </si>
  <si>
    <t>B10025570003</t>
  </si>
  <si>
    <t>Puszābaki- Čakstu Alkšņi</t>
  </si>
  <si>
    <t>B10025570004</t>
  </si>
  <si>
    <t>Lauči- Alkšņi</t>
  </si>
  <si>
    <t>B10025570005</t>
  </si>
  <si>
    <t>Senči- Beķeru kapsēta</t>
  </si>
  <si>
    <t>B10025570006</t>
  </si>
  <si>
    <t>Reiņi- Āriņi</t>
  </si>
  <si>
    <t>B10025570007</t>
  </si>
  <si>
    <t>Bērstele- Alkšņi</t>
  </si>
  <si>
    <t>B10025570008</t>
  </si>
  <si>
    <t>Zīlītes- Jaunskadiņi</t>
  </si>
  <si>
    <t>B10025570009</t>
  </si>
  <si>
    <t>Jāņukrogs- Galzemji-Ceļmales</t>
  </si>
  <si>
    <t>B10025570010</t>
  </si>
  <si>
    <t>Rozītes-Rožkalni</t>
  </si>
  <si>
    <t>B10025570011</t>
  </si>
  <si>
    <t>Upmaļi-Ķīvītes</t>
  </si>
  <si>
    <t>B10025570012</t>
  </si>
  <si>
    <t>Alejas-Gravas</t>
  </si>
  <si>
    <t>B10025570013</t>
  </si>
  <si>
    <t>Pārupes skola-Melanšu kapsēta-Juskas</t>
  </si>
  <si>
    <t>B10025570014</t>
  </si>
  <si>
    <t>Brieži-Dambenieki-Zīles</t>
  </si>
  <si>
    <t>B10025570015</t>
  </si>
  <si>
    <t>Jaunzemnieki-Vecsūbrēni</t>
  </si>
  <si>
    <t>B10025570016</t>
  </si>
  <si>
    <t>Viesturi-Grāvendāles parks</t>
  </si>
  <si>
    <t>B10025570017</t>
  </si>
  <si>
    <t xml:space="preserve">Parka iela </t>
  </si>
  <si>
    <t>B10025570018</t>
  </si>
  <si>
    <t>Bērsteles iela</t>
  </si>
  <si>
    <t>B10025570019</t>
  </si>
  <si>
    <t>B10025570020</t>
  </si>
  <si>
    <t>Liepu iela</t>
  </si>
  <si>
    <t>B10025570021</t>
  </si>
  <si>
    <t>Burtnieku iela</t>
  </si>
  <si>
    <t>B10025570022</t>
  </si>
  <si>
    <t>C10025570001</t>
  </si>
  <si>
    <t>Mežvidmas-Mūrnieki</t>
  </si>
  <si>
    <t>C10025570002</t>
  </si>
  <si>
    <t>Jaunausmas-Raņķi</t>
  </si>
  <si>
    <t>C10025570003</t>
  </si>
  <si>
    <t>Bērstele-Centra kalte</t>
  </si>
  <si>
    <t>C10025570004</t>
  </si>
  <si>
    <t>Vairogi-Pērnavieši</t>
  </si>
  <si>
    <t>C10025570005</t>
  </si>
  <si>
    <t>Vairogi-Toles kalte</t>
  </si>
  <si>
    <t>C10025570006</t>
  </si>
  <si>
    <t>Dančuku Zaķi-Birznieki</t>
  </si>
  <si>
    <t>C10025570007</t>
  </si>
  <si>
    <t>Strautmaņi-Zvirbuļi</t>
  </si>
  <si>
    <t>C10025570008</t>
  </si>
  <si>
    <t>Kaudzītes-Gaitiņi</t>
  </si>
  <si>
    <t>C10025570009</t>
  </si>
  <si>
    <t>Širvji-Cielavu kapsēta</t>
  </si>
  <si>
    <t>C10025570010</t>
  </si>
  <si>
    <t>Ķopji-Viesturu kalte</t>
  </si>
  <si>
    <t>C10025570011</t>
  </si>
  <si>
    <t>Vāverītes-Lielzeltiņi</t>
  </si>
  <si>
    <t>C10025570012</t>
  </si>
  <si>
    <t>Branti-Jaunsūbrēni</t>
  </si>
  <si>
    <t>C10025570013</t>
  </si>
  <si>
    <t>Granīti-Lejnieki</t>
  </si>
  <si>
    <t>C10025570014</t>
  </si>
  <si>
    <t>Ģinarti-Svaņķi</t>
  </si>
  <si>
    <t>C10025570015</t>
  </si>
  <si>
    <t>Viesturi-Pereļi</t>
  </si>
  <si>
    <t>Uzturēšanas klase vasaras sezonā 16.04.-15.10.</t>
  </si>
  <si>
    <t>D</t>
  </si>
  <si>
    <t>C</t>
  </si>
  <si>
    <t>E</t>
  </si>
  <si>
    <t>Spricēni – Vīndedži</t>
  </si>
  <si>
    <t>C100255000013</t>
  </si>
  <si>
    <t>Autoceļu uzturēšanas klases 2024/2025.gada ziemas un vasaras sezonām</t>
  </si>
  <si>
    <t>Rundāles pagasts</t>
  </si>
  <si>
    <t>Rundāles apvienības pārvaldes  pašvaldības ceļu saraksts</t>
  </si>
  <si>
    <t>Svitenes pagasts</t>
  </si>
  <si>
    <t>Viesturu pagasts</t>
  </si>
  <si>
    <t>C10025530016</t>
  </si>
  <si>
    <t>Galiņi-Sarkaņu kapi</t>
  </si>
  <si>
    <t>Autoceļu uzturēšanas klases 2025/2026.gada ziemas un vasaras sezonām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</si>
</sst>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0000305176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0" fontId="10" fillId="0" borderId="0">
      <alignment/>
      <protection/>
    </xf>
  </cellStyleXfs>
  <cellXfs count="132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2" fontId="0" fillId="0" borderId="3" xfId="0" applyNumberForma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/>
    <xf numFmtId="0" fontId="2" fillId="0" borderId="13" xfId="0" applyFont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9" fillId="0" borderId="0" xfId="20" applyFont="1">
      <alignment/>
      <protection/>
    </xf>
    <xf numFmtId="3" fontId="9" fillId="0" borderId="0" xfId="20" applyNumberFormat="1" applyFont="1" applyAlignment="1">
      <alignment vertical="center"/>
      <protection/>
    </xf>
    <xf numFmtId="164" fontId="9" fillId="0" borderId="0" xfId="20" applyNumberFormat="1" applyFont="1">
      <alignment/>
      <protection/>
    </xf>
    <xf numFmtId="0" fontId="9" fillId="0" borderId="0" xfId="20" applyFont="1" applyAlignment="1">
      <alignment horizontal="center" vertical="center"/>
      <protection/>
    </xf>
    <xf numFmtId="0" fontId="9" fillId="0" borderId="0" xfId="20" applyFont="1" applyAlignment="1">
      <alignment vertical="center" wrapText="1"/>
      <protection/>
    </xf>
    <xf numFmtId="165" fontId="9" fillId="0" borderId="0" xfId="20" applyNumberFormat="1" applyFont="1">
      <alignment/>
      <protection/>
    </xf>
    <xf numFmtId="0" fontId="9" fillId="0" borderId="0" xfId="20" applyFont="1" applyAlignment="1">
      <alignment vertical="center"/>
      <protection/>
    </xf>
    <xf numFmtId="1" fontId="9" fillId="0" borderId="0" xfId="20" applyNumberFormat="1" applyFont="1">
      <alignment/>
      <protection/>
    </xf>
    <xf numFmtId="0" fontId="2" fillId="0" borderId="5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49" fontId="0" fillId="0" borderId="17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0" xfId="23" applyFont="1" applyAlignment="1">
      <alignment horizontal="center" vertical="center"/>
      <protection/>
    </xf>
    <xf numFmtId="0" fontId="11" fillId="0" borderId="0" xfId="23" applyFont="1" applyAlignment="1">
      <alignment vertical="center"/>
      <protection/>
    </xf>
    <xf numFmtId="0" fontId="4" fillId="0" borderId="0" xfId="23" applyFont="1" applyAlignment="1">
      <alignment horizontal="center" vertical="center" wrapText="1"/>
      <protection/>
    </xf>
    <xf numFmtId="0" fontId="4" fillId="0" borderId="0" xfId="23" applyFont="1" applyAlignment="1">
      <alignment horizontal="left" vertical="center"/>
      <protection/>
    </xf>
    <xf numFmtId="0" fontId="4" fillId="0" borderId="0" xfId="23" applyFont="1" applyAlignment="1">
      <alignment horizontal="center" vertical="center"/>
      <protection/>
    </xf>
    <xf numFmtId="0" fontId="6" fillId="0" borderId="0" xfId="23" applyFont="1" applyAlignment="1">
      <alignment horizontal="center" vertical="center" wrapText="1"/>
      <protection/>
    </xf>
    <xf numFmtId="0" fontId="6" fillId="0" borderId="0" xfId="23" applyFont="1" applyAlignment="1">
      <alignment horizontal="center" vertical="center"/>
      <protection/>
    </xf>
    <xf numFmtId="0" fontId="12" fillId="0" borderId="12" xfId="0" applyFont="1" applyBorder="1" applyAlignment="1">
      <alignment horizontal="center" vertical="center" wrapText="1"/>
    </xf>
    <xf numFmtId="0" fontId="12" fillId="0" borderId="12" xfId="20" applyFont="1" applyBorder="1" applyAlignment="1">
      <alignment horizontal="center" vertical="center"/>
      <protection/>
    </xf>
    <xf numFmtId="1" fontId="12" fillId="0" borderId="12" xfId="20" applyNumberFormat="1" applyFont="1" applyBorder="1" applyAlignment="1">
      <alignment horizontal="center" vertical="center"/>
      <protection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1" fillId="0" borderId="0" xfId="23" applyFont="1" applyAlignment="1">
      <alignment horizontal="center" vertical="center"/>
      <protection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" fontId="0" fillId="2" borderId="2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  <cellStyle name="Normal 2" xfId="21"/>
    <cellStyle name="Normal 5" xfId="22"/>
    <cellStyle name="Parasts 3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7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workbookViewId="0" topLeftCell="A52">
      <selection pane="topLeft" activeCell="L12" sqref="L12"/>
    </sheetView>
  </sheetViews>
  <sheetFormatPr defaultRowHeight="15"/>
  <cols>
    <col min="1" max="1" width="14.2857142857143" customWidth="1"/>
    <col min="2" max="2" width="26.2857142857143" customWidth="1"/>
    <col min="3" max="3" width="7.28571428571429" customWidth="1"/>
    <col min="4" max="4" width="7.14285714285714" customWidth="1"/>
    <col min="5" max="5" width="7" customWidth="1"/>
    <col min="6" max="6" width="12.2857142857143" style="41" customWidth="1"/>
    <col min="7" max="7" width="10.7142857142857" customWidth="1"/>
    <col min="8" max="8" width="15.5714285714286" customWidth="1"/>
    <col min="9" max="9" width="16.7142857142857" customWidth="1"/>
  </cols>
  <sheetData>
    <row r="1" spans="1:10" ht="15.75">
      <c r="A1" s="121" t="s">
        <v>283</v>
      </c>
      <c r="B1" s="121"/>
      <c r="C1" s="121"/>
      <c r="D1" s="121"/>
      <c r="E1" s="121"/>
      <c r="F1" s="121"/>
      <c r="G1" s="121"/>
      <c r="H1" s="121"/>
      <c r="I1" s="121"/>
      <c r="J1" s="85"/>
    </row>
    <row r="2" spans="1:10" ht="15">
      <c r="A2" s="87"/>
      <c r="B2" s="87"/>
      <c r="C2" s="88"/>
      <c r="D2" s="88"/>
      <c r="E2" s="88"/>
      <c r="F2" s="86"/>
      <c r="G2" s="86"/>
      <c r="H2" s="89"/>
      <c r="I2" s="90"/>
      <c r="J2" s="90"/>
    </row>
    <row r="3" spans="1:10" ht="15.75">
      <c r="A3" s="121" t="s">
        <v>278</v>
      </c>
      <c r="B3" s="121"/>
      <c r="C3" s="121"/>
      <c r="D3" s="121"/>
      <c r="E3" s="121"/>
      <c r="F3" s="121"/>
      <c r="G3" s="121"/>
      <c r="H3" s="121"/>
      <c r="I3" s="121"/>
      <c r="J3" s="85"/>
    </row>
    <row r="4" spans="1:10" ht="14.45" customHeight="1">
      <c r="A4" s="121" t="s">
        <v>277</v>
      </c>
      <c r="B4" s="121"/>
      <c r="C4" s="121"/>
      <c r="D4" s="121"/>
      <c r="E4" s="121"/>
      <c r="F4" s="121"/>
      <c r="G4" s="121"/>
      <c r="H4" s="121"/>
      <c r="I4" s="121"/>
      <c r="J4" s="85"/>
    </row>
    <row r="5" spans="1:10" ht="14.45" customHeight="1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9" ht="14.65" customHeight="1">
      <c r="A6" s="96" t="s">
        <v>0</v>
      </c>
      <c r="B6" s="97" t="s">
        <v>1</v>
      </c>
      <c r="C6" s="96" t="s">
        <v>2</v>
      </c>
      <c r="D6" s="96"/>
      <c r="E6" s="96"/>
      <c r="F6" s="96"/>
      <c r="G6" s="96"/>
      <c r="H6" s="107" t="s">
        <v>121</v>
      </c>
      <c r="I6" s="109" t="s">
        <v>122</v>
      </c>
    </row>
    <row r="7" spans="1:9" ht="14.65" customHeight="1">
      <c r="A7" s="96"/>
      <c r="B7" s="98"/>
      <c r="C7" s="112" t="s">
        <v>3</v>
      </c>
      <c r="D7" s="113"/>
      <c r="E7" s="113"/>
      <c r="F7" s="113"/>
      <c r="G7" s="99"/>
      <c r="H7" s="108"/>
      <c r="I7" s="110"/>
    </row>
    <row r="8" spans="1:9" ht="36.6" customHeight="1">
      <c r="A8" s="96"/>
      <c r="B8" s="98"/>
      <c r="C8" s="114" t="s">
        <v>4</v>
      </c>
      <c r="D8" s="115"/>
      <c r="E8" s="104" t="s">
        <v>5</v>
      </c>
      <c r="F8" s="104" t="s">
        <v>6</v>
      </c>
      <c r="G8" s="104" t="s">
        <v>7</v>
      </c>
      <c r="H8" s="108"/>
      <c r="I8" s="110"/>
    </row>
    <row r="9" spans="1:9" ht="15" hidden="1">
      <c r="A9" s="96"/>
      <c r="B9" s="99"/>
      <c r="C9" s="15" t="s">
        <v>8</v>
      </c>
      <c r="D9" s="15" t="s">
        <v>9</v>
      </c>
      <c r="E9" s="105"/>
      <c r="F9" s="105"/>
      <c r="G9" s="105"/>
      <c r="H9" s="108"/>
      <c r="I9" s="110"/>
    </row>
    <row r="10" spans="1:9" ht="15">
      <c r="A10" s="35">
        <v>1</v>
      </c>
      <c r="B10" s="16">
        <v>2</v>
      </c>
      <c r="C10" s="17">
        <v>3</v>
      </c>
      <c r="D10" s="17">
        <v>4</v>
      </c>
      <c r="E10" s="17">
        <v>5</v>
      </c>
      <c r="F10" s="17">
        <v>6</v>
      </c>
      <c r="G10" s="71">
        <v>7</v>
      </c>
      <c r="H10" s="72">
        <v>8</v>
      </c>
      <c r="I10" s="73">
        <v>9</v>
      </c>
    </row>
    <row r="11" spans="1:9" ht="14.45" customHeight="1">
      <c r="A11" s="12" t="s">
        <v>13</v>
      </c>
      <c r="B11" s="106" t="s">
        <v>14</v>
      </c>
      <c r="C11" s="18">
        <v>0</v>
      </c>
      <c r="D11" s="19">
        <v>0.36</v>
      </c>
      <c r="E11" s="20">
        <f t="shared" si="0" ref="E11:E67">SUM(D11-C11)</f>
        <v>0.36</v>
      </c>
      <c r="F11" s="28">
        <f t="shared" si="1" ref="F11:F19">SUM(E11*5500)</f>
        <v>1980</v>
      </c>
      <c r="G11" s="21" t="s">
        <v>120</v>
      </c>
      <c r="H11" s="111" t="s">
        <v>271</v>
      </c>
      <c r="I11" s="111" t="s">
        <v>271</v>
      </c>
    </row>
    <row r="12" spans="1:9" ht="14.45" customHeight="1">
      <c r="A12" s="9"/>
      <c r="B12" s="9"/>
      <c r="C12" s="18">
        <v>0.36</v>
      </c>
      <c r="D12" s="19">
        <v>0.94</v>
      </c>
      <c r="E12" s="20">
        <f t="shared" si="0"/>
        <v>0.57999999999999996</v>
      </c>
      <c r="F12" s="28">
        <f t="shared" si="1"/>
        <v>3190</v>
      </c>
      <c r="G12" s="21" t="s">
        <v>10</v>
      </c>
      <c r="H12" s="111"/>
      <c r="I12" s="111"/>
    </row>
    <row r="13" spans="1:9" ht="14.45" customHeight="1">
      <c r="A13" s="9"/>
      <c r="B13" s="9"/>
      <c r="C13" s="18">
        <v>0.94</v>
      </c>
      <c r="D13" s="19">
        <v>1.07</v>
      </c>
      <c r="E13" s="20">
        <f t="shared" si="0"/>
        <v>0.13000000000000012</v>
      </c>
      <c r="F13" s="28">
        <f t="shared" si="1"/>
        <v>715.00000000000068</v>
      </c>
      <c r="G13" s="21" t="s">
        <v>10</v>
      </c>
      <c r="H13" s="111"/>
      <c r="I13" s="111"/>
    </row>
    <row r="14" spans="1:9" ht="14.45" customHeight="1">
      <c r="A14" s="9"/>
      <c r="B14" s="9"/>
      <c r="C14" s="19">
        <v>1.07</v>
      </c>
      <c r="D14" s="19">
        <v>1.74</v>
      </c>
      <c r="E14" s="20">
        <f t="shared" si="0"/>
        <v>0.67</v>
      </c>
      <c r="F14" s="28">
        <f t="shared" si="1"/>
        <v>3684.9999999999995</v>
      </c>
      <c r="G14" s="21" t="s">
        <v>10</v>
      </c>
      <c r="H14" s="111"/>
      <c r="I14" s="111"/>
    </row>
    <row r="15" spans="1:9" ht="14.45" customHeight="1">
      <c r="A15" s="11"/>
      <c r="B15" s="11"/>
      <c r="C15" s="19">
        <v>1.89</v>
      </c>
      <c r="D15" s="19">
        <v>2.09</v>
      </c>
      <c r="E15" s="20">
        <f t="shared" si="0"/>
        <v>0.19999999999999996</v>
      </c>
      <c r="F15" s="28">
        <f t="shared" si="1"/>
        <v>1099.9999999999998</v>
      </c>
      <c r="G15" s="21" t="s">
        <v>10</v>
      </c>
      <c r="H15" s="111"/>
      <c r="I15" s="111"/>
    </row>
    <row r="16" spans="1:9" ht="14.45" customHeight="1">
      <c r="A16" s="12" t="s">
        <v>15</v>
      </c>
      <c r="B16" s="3" t="s">
        <v>16</v>
      </c>
      <c r="C16" s="26">
        <v>0</v>
      </c>
      <c r="D16" s="23">
        <v>1.90</v>
      </c>
      <c r="E16" s="20">
        <f t="shared" si="0"/>
        <v>1.90</v>
      </c>
      <c r="F16" s="28">
        <f t="shared" si="1"/>
        <v>10450</v>
      </c>
      <c r="G16" s="21" t="s">
        <v>10</v>
      </c>
      <c r="H16" s="111" t="s">
        <v>271</v>
      </c>
      <c r="I16" s="111" t="s">
        <v>271</v>
      </c>
    </row>
    <row r="17" spans="1:9" ht="18.6" customHeight="1">
      <c r="A17" s="9"/>
      <c r="B17" s="2"/>
      <c r="C17" s="36">
        <v>1.90</v>
      </c>
      <c r="D17" s="19">
        <v>2.2000000000000002</v>
      </c>
      <c r="E17" s="20">
        <f t="shared" si="0"/>
        <v>0.30000000000000027</v>
      </c>
      <c r="F17" s="28">
        <f t="shared" si="1"/>
        <v>1650.0000000000014</v>
      </c>
      <c r="G17" s="24" t="s">
        <v>120</v>
      </c>
      <c r="H17" s="111"/>
      <c r="I17" s="111"/>
    </row>
    <row r="18" spans="1:9" ht="14.45" customHeight="1">
      <c r="A18" s="9"/>
      <c r="B18" s="2"/>
      <c r="C18" s="36">
        <v>2.2000000000000002</v>
      </c>
      <c r="D18" s="19">
        <v>6.67</v>
      </c>
      <c r="E18" s="20">
        <f t="shared" si="0"/>
        <v>4.47</v>
      </c>
      <c r="F18" s="28">
        <f t="shared" si="1"/>
        <v>24585</v>
      </c>
      <c r="G18" s="24" t="s">
        <v>10</v>
      </c>
      <c r="H18" s="111"/>
      <c r="I18" s="111"/>
    </row>
    <row r="19" spans="1:9" ht="15.6" customHeight="1">
      <c r="A19" s="11"/>
      <c r="B19" s="1"/>
      <c r="C19" s="18">
        <v>0</v>
      </c>
      <c r="D19" s="19">
        <v>0.32</v>
      </c>
      <c r="E19" s="20">
        <f t="shared" si="0"/>
        <v>0.32</v>
      </c>
      <c r="F19" s="28">
        <f t="shared" si="1"/>
        <v>1760</v>
      </c>
      <c r="G19" s="24" t="s">
        <v>120</v>
      </c>
      <c r="H19" s="111"/>
      <c r="I19" s="111"/>
    </row>
    <row r="20" spans="1:9" ht="14.45" customHeight="1">
      <c r="A20" s="12" t="s">
        <v>17</v>
      </c>
      <c r="B20" s="102" t="s">
        <v>18</v>
      </c>
      <c r="C20" s="18">
        <v>0.32</v>
      </c>
      <c r="D20" s="19">
        <v>0.55000000000000004</v>
      </c>
      <c r="E20" s="20">
        <f t="shared" si="0"/>
        <v>0.23000000000000004</v>
      </c>
      <c r="F20" s="28">
        <f>SUM(E20*4500)</f>
        <v>1035.0000000000002</v>
      </c>
      <c r="G20" s="24" t="s">
        <v>10</v>
      </c>
      <c r="H20" s="111" t="s">
        <v>271</v>
      </c>
      <c r="I20" s="111" t="s">
        <v>271</v>
      </c>
    </row>
    <row r="21" spans="1:9" ht="14.45" customHeight="1">
      <c r="A21" s="11"/>
      <c r="B21" s="103"/>
      <c r="C21" s="18">
        <v>0.55000000000000004</v>
      </c>
      <c r="D21" s="19">
        <v>1.1200000000000001</v>
      </c>
      <c r="E21" s="20">
        <f t="shared" si="0"/>
        <v>0.57000000000000006</v>
      </c>
      <c r="F21" s="28">
        <f>SUM(E21*5500)</f>
        <v>3135.0000000000005</v>
      </c>
      <c r="G21" s="24" t="s">
        <v>120</v>
      </c>
      <c r="H21" s="111"/>
      <c r="I21" s="111"/>
    </row>
    <row r="22" spans="1:9" ht="14.45" customHeight="1">
      <c r="A22" s="100" t="s">
        <v>19</v>
      </c>
      <c r="B22" s="102" t="s">
        <v>20</v>
      </c>
      <c r="C22" s="22">
        <v>0</v>
      </c>
      <c r="D22" s="23">
        <v>0.76</v>
      </c>
      <c r="E22" s="20">
        <f t="shared" si="0"/>
        <v>0.76</v>
      </c>
      <c r="F22" s="28">
        <f>SUM(E22*5500)</f>
        <v>4180</v>
      </c>
      <c r="G22" s="24" t="s">
        <v>120</v>
      </c>
      <c r="H22" s="111" t="s">
        <v>271</v>
      </c>
      <c r="I22" s="111" t="s">
        <v>271</v>
      </c>
    </row>
    <row r="23" spans="1:9" ht="14.45" customHeight="1">
      <c r="A23" s="101"/>
      <c r="B23" s="103"/>
      <c r="C23" s="23">
        <v>0.76</v>
      </c>
      <c r="D23" s="23">
        <v>2.31</v>
      </c>
      <c r="E23" s="20">
        <f t="shared" si="0"/>
        <v>1.55</v>
      </c>
      <c r="F23" s="28">
        <f>SUM(E23*5500)</f>
        <v>8525</v>
      </c>
      <c r="G23" s="21" t="s">
        <v>10</v>
      </c>
      <c r="H23" s="111"/>
      <c r="I23" s="111"/>
    </row>
    <row r="24" spans="1:9" ht="14.45" customHeight="1">
      <c r="A24" s="21" t="s">
        <v>22</v>
      </c>
      <c r="B24" s="40" t="s">
        <v>21</v>
      </c>
      <c r="C24" s="22">
        <v>0</v>
      </c>
      <c r="D24" s="23">
        <v>1.25</v>
      </c>
      <c r="E24" s="20">
        <f t="shared" si="0"/>
        <v>1.25</v>
      </c>
      <c r="F24" s="28">
        <f>SUM(E24*5500)</f>
        <v>6875</v>
      </c>
      <c r="G24" s="21" t="s">
        <v>10</v>
      </c>
      <c r="H24" s="83" t="s">
        <v>271</v>
      </c>
      <c r="I24" s="21" t="s">
        <v>271</v>
      </c>
    </row>
    <row r="25" spans="1:9" ht="14.45" customHeight="1">
      <c r="A25" s="21" t="s">
        <v>23</v>
      </c>
      <c r="B25" s="42" t="s">
        <v>24</v>
      </c>
      <c r="C25" s="26">
        <v>0</v>
      </c>
      <c r="D25" s="27">
        <v>1.24</v>
      </c>
      <c r="E25" s="20">
        <f t="shared" si="0"/>
        <v>1.24</v>
      </c>
      <c r="F25" s="28">
        <f>SUM(E25*4500)</f>
        <v>5580</v>
      </c>
      <c r="G25" s="21" t="s">
        <v>10</v>
      </c>
      <c r="H25" s="21" t="s">
        <v>271</v>
      </c>
      <c r="I25" s="21" t="s">
        <v>271</v>
      </c>
    </row>
    <row r="26" spans="1:9" ht="14.45" customHeight="1">
      <c r="A26" s="21" t="s">
        <v>25</v>
      </c>
      <c r="B26" s="54" t="s">
        <v>26</v>
      </c>
      <c r="C26" s="26">
        <v>0</v>
      </c>
      <c r="D26" s="27">
        <v>0.63</v>
      </c>
      <c r="E26" s="20">
        <f t="shared" si="0"/>
        <v>0.63</v>
      </c>
      <c r="F26" s="28">
        <f>SUM(E26*5500)</f>
        <v>3465</v>
      </c>
      <c r="G26" s="21" t="s">
        <v>120</v>
      </c>
      <c r="H26" s="21" t="s">
        <v>271</v>
      </c>
      <c r="I26" s="21" t="s">
        <v>271</v>
      </c>
    </row>
    <row r="27" spans="1:9" ht="14.45" customHeight="1">
      <c r="A27" s="21" t="s">
        <v>27</v>
      </c>
      <c r="B27" s="54" t="s">
        <v>31</v>
      </c>
      <c r="C27" s="26">
        <v>0</v>
      </c>
      <c r="D27" s="27">
        <v>3.66</v>
      </c>
      <c r="E27" s="20">
        <f t="shared" si="0"/>
        <v>3.66</v>
      </c>
      <c r="F27" s="28">
        <f>SUM(E27*5500)</f>
        <v>20130</v>
      </c>
      <c r="G27" s="21" t="s">
        <v>120</v>
      </c>
      <c r="H27" s="21" t="s">
        <v>272</v>
      </c>
      <c r="I27" s="21" t="s">
        <v>272</v>
      </c>
    </row>
    <row r="28" spans="1:9" ht="14.45" customHeight="1">
      <c r="A28" s="24" t="s">
        <v>28</v>
      </c>
      <c r="B28" s="54" t="s">
        <v>32</v>
      </c>
      <c r="C28" s="26">
        <v>0</v>
      </c>
      <c r="D28" s="27">
        <v>7.75</v>
      </c>
      <c r="E28" s="20">
        <f t="shared" si="0"/>
        <v>7.75</v>
      </c>
      <c r="F28" s="28">
        <f>SUM(E28*6000)</f>
        <v>46500</v>
      </c>
      <c r="G28" s="21" t="s">
        <v>120</v>
      </c>
      <c r="H28" s="21" t="s">
        <v>272</v>
      </c>
      <c r="I28" s="21" t="s">
        <v>272</v>
      </c>
    </row>
    <row r="29" spans="1:9" ht="14.45" customHeight="1">
      <c r="A29" s="12" t="s">
        <v>29</v>
      </c>
      <c r="B29" s="8" t="s">
        <v>33</v>
      </c>
      <c r="C29" s="26">
        <v>0</v>
      </c>
      <c r="D29" s="27">
        <v>0.32</v>
      </c>
      <c r="E29" s="20">
        <f t="shared" si="0"/>
        <v>0.32</v>
      </c>
      <c r="F29" s="28">
        <f>SUM(E29*6000)</f>
        <v>1920</v>
      </c>
      <c r="G29" s="21" t="s">
        <v>120</v>
      </c>
      <c r="H29" s="111" t="s">
        <v>271</v>
      </c>
      <c r="I29" s="111" t="s">
        <v>271</v>
      </c>
    </row>
    <row r="30" spans="1:9" ht="14.45" customHeight="1">
      <c r="A30" s="11"/>
      <c r="B30" s="7"/>
      <c r="C30" s="26">
        <v>0.32</v>
      </c>
      <c r="D30" s="27">
        <v>0.79</v>
      </c>
      <c r="E30" s="20">
        <f t="shared" si="0"/>
        <v>0.47</v>
      </c>
      <c r="F30" s="28">
        <f>SUM(E30*6000)</f>
        <v>2820</v>
      </c>
      <c r="G30" s="21" t="s">
        <v>10</v>
      </c>
      <c r="H30" s="111"/>
      <c r="I30" s="111"/>
    </row>
    <row r="31" spans="1:9" ht="14.45" customHeight="1">
      <c r="A31" s="12" t="s">
        <v>30</v>
      </c>
      <c r="B31" s="8" t="s">
        <v>34</v>
      </c>
      <c r="C31" s="26">
        <v>0</v>
      </c>
      <c r="D31" s="27">
        <v>1.60</v>
      </c>
      <c r="E31" s="20">
        <f t="shared" si="0"/>
        <v>1.60</v>
      </c>
      <c r="F31" s="28">
        <f>SUM(E31*5500)</f>
        <v>8800</v>
      </c>
      <c r="G31" s="21" t="s">
        <v>120</v>
      </c>
      <c r="H31" s="111" t="s">
        <v>271</v>
      </c>
      <c r="I31" s="111" t="s">
        <v>271</v>
      </c>
    </row>
    <row r="32" spans="1:9" ht="14.45" customHeight="1">
      <c r="A32" s="9"/>
      <c r="B32" s="4"/>
      <c r="C32" s="26">
        <v>1.60</v>
      </c>
      <c r="D32" s="27">
        <v>3.18</v>
      </c>
      <c r="E32" s="20">
        <f t="shared" si="0"/>
        <v>1.58</v>
      </c>
      <c r="F32" s="28">
        <f>SUM(E32*5500)</f>
        <v>8690</v>
      </c>
      <c r="G32" s="21" t="s">
        <v>10</v>
      </c>
      <c r="H32" s="111"/>
      <c r="I32" s="111"/>
    </row>
    <row r="33" spans="1:9" ht="14.45" customHeight="1">
      <c r="A33" s="9"/>
      <c r="B33" s="4"/>
      <c r="C33" s="26">
        <v>3.18</v>
      </c>
      <c r="D33" s="27">
        <v>4.08</v>
      </c>
      <c r="E33" s="20">
        <f t="shared" si="0"/>
        <v>0.89999999999999991</v>
      </c>
      <c r="F33" s="28">
        <f>SUM(E33*5500)</f>
        <v>4949.9999999999991</v>
      </c>
      <c r="G33" s="21" t="s">
        <v>120</v>
      </c>
      <c r="H33" s="111"/>
      <c r="I33" s="111"/>
    </row>
    <row r="34" spans="1:9" ht="14.45" customHeight="1">
      <c r="A34" s="11"/>
      <c r="B34" s="7"/>
      <c r="C34" s="26">
        <v>4.08</v>
      </c>
      <c r="D34" s="27">
        <v>5.47</v>
      </c>
      <c r="E34" s="20">
        <f t="shared" si="0"/>
        <v>1.3899999999999997</v>
      </c>
      <c r="F34" s="28">
        <f>SUM(E34*5500)</f>
        <v>7644.9999999999982</v>
      </c>
      <c r="G34" s="21" t="s">
        <v>10</v>
      </c>
      <c r="H34" s="111"/>
      <c r="I34" s="111"/>
    </row>
    <row r="35" spans="1:9" ht="14.45" customHeight="1">
      <c r="A35" s="39" t="s">
        <v>35</v>
      </c>
      <c r="B35" s="55" t="s">
        <v>36</v>
      </c>
      <c r="C35" s="26">
        <v>0</v>
      </c>
      <c r="D35" s="25">
        <v>3.11</v>
      </c>
      <c r="E35" s="20">
        <f t="shared" si="0"/>
        <v>3.11</v>
      </c>
      <c r="F35" s="28">
        <f>SUM(E35*3500)</f>
        <v>10885</v>
      </c>
      <c r="G35" s="21" t="s">
        <v>10</v>
      </c>
      <c r="H35" s="21" t="s">
        <v>271</v>
      </c>
      <c r="I35" s="21" t="s">
        <v>271</v>
      </c>
    </row>
    <row r="36" spans="1:9" ht="14.45" customHeight="1">
      <c r="A36" s="21" t="s">
        <v>37</v>
      </c>
      <c r="B36" s="42" t="s">
        <v>38</v>
      </c>
      <c r="C36" s="26">
        <v>0</v>
      </c>
      <c r="D36" s="25">
        <v>2.10</v>
      </c>
      <c r="E36" s="20">
        <f t="shared" si="0"/>
        <v>2.10</v>
      </c>
      <c r="F36" s="28">
        <f>SUM(E36*3500)</f>
        <v>7350</v>
      </c>
      <c r="G36" s="21" t="s">
        <v>10</v>
      </c>
      <c r="H36" s="21" t="s">
        <v>271</v>
      </c>
      <c r="I36" s="21" t="s">
        <v>271</v>
      </c>
    </row>
    <row r="37" spans="1:9" ht="14.45" customHeight="1">
      <c r="A37" s="21" t="s">
        <v>39</v>
      </c>
      <c r="B37" s="42" t="s">
        <v>40</v>
      </c>
      <c r="C37" s="26">
        <v>0</v>
      </c>
      <c r="D37" s="25">
        <v>1.06</v>
      </c>
      <c r="E37" s="20">
        <f t="shared" si="0"/>
        <v>1.06</v>
      </c>
      <c r="F37" s="28">
        <f>SUM(E37*4500)</f>
        <v>4770</v>
      </c>
      <c r="G37" s="21" t="s">
        <v>10</v>
      </c>
      <c r="H37" s="21" t="s">
        <v>271</v>
      </c>
      <c r="I37" s="21" t="s">
        <v>271</v>
      </c>
    </row>
    <row r="38" spans="1:9" ht="14.45" customHeight="1">
      <c r="A38" s="21" t="s">
        <v>42</v>
      </c>
      <c r="B38" s="42" t="s">
        <v>41</v>
      </c>
      <c r="C38" s="26">
        <v>0</v>
      </c>
      <c r="D38" s="25">
        <v>0.45</v>
      </c>
      <c r="E38" s="20">
        <f t="shared" si="0"/>
        <v>0.45</v>
      </c>
      <c r="F38" s="28">
        <f>SUM(E38*4500)</f>
        <v>2025</v>
      </c>
      <c r="G38" s="21" t="s">
        <v>10</v>
      </c>
      <c r="H38" s="21" t="s">
        <v>271</v>
      </c>
      <c r="I38" s="21" t="s">
        <v>271</v>
      </c>
    </row>
    <row r="39" spans="1:9" ht="14.45" customHeight="1">
      <c r="A39" s="21" t="s">
        <v>43</v>
      </c>
      <c r="B39" s="42" t="s">
        <v>44</v>
      </c>
      <c r="C39" s="26">
        <v>0</v>
      </c>
      <c r="D39" s="25">
        <v>2.23</v>
      </c>
      <c r="E39" s="20">
        <f t="shared" si="0"/>
        <v>2.23</v>
      </c>
      <c r="F39" s="28">
        <f>SUM(E39*4500)</f>
        <v>10035</v>
      </c>
      <c r="G39" s="21" t="s">
        <v>10</v>
      </c>
      <c r="H39" s="21" t="s">
        <v>271</v>
      </c>
      <c r="I39" s="21" t="s">
        <v>271</v>
      </c>
    </row>
    <row r="40" spans="1:9" ht="14.45" customHeight="1">
      <c r="A40" s="21" t="s">
        <v>45</v>
      </c>
      <c r="B40" s="42" t="s">
        <v>46</v>
      </c>
      <c r="C40" s="26">
        <v>0</v>
      </c>
      <c r="D40" s="25">
        <v>2.2400000000000002</v>
      </c>
      <c r="E40" s="20">
        <f t="shared" si="0"/>
        <v>2.2400000000000002</v>
      </c>
      <c r="F40" s="28">
        <f>SUM(E40*4500)</f>
        <v>10080.000000000002</v>
      </c>
      <c r="G40" s="21" t="s">
        <v>10</v>
      </c>
      <c r="H40" s="21" t="s">
        <v>271</v>
      </c>
      <c r="I40" s="21" t="s">
        <v>271</v>
      </c>
    </row>
    <row r="41" spans="1:9" ht="14.45" customHeight="1">
      <c r="A41" s="21" t="s">
        <v>47</v>
      </c>
      <c r="B41" s="21" t="s">
        <v>48</v>
      </c>
      <c r="C41" s="25">
        <v>0</v>
      </c>
      <c r="D41" s="25">
        <v>1.81</v>
      </c>
      <c r="E41" s="20">
        <f t="shared" si="0"/>
        <v>1.81</v>
      </c>
      <c r="F41" s="28">
        <f>SUM(E41*4500)</f>
        <v>8145</v>
      </c>
      <c r="G41" s="27" t="s">
        <v>120</v>
      </c>
      <c r="H41" s="43" t="s">
        <v>271</v>
      </c>
      <c r="I41" s="21" t="s">
        <v>271</v>
      </c>
    </row>
    <row r="42" spans="1:9" ht="14.45" customHeight="1">
      <c r="A42" s="21" t="s">
        <v>50</v>
      </c>
      <c r="B42" s="21" t="s">
        <v>49</v>
      </c>
      <c r="C42" s="25">
        <v>0</v>
      </c>
      <c r="D42" s="25">
        <v>1.30</v>
      </c>
      <c r="E42" s="20">
        <f t="shared" si="0"/>
        <v>1.30</v>
      </c>
      <c r="F42" s="28">
        <f>SUM(E42*5000)</f>
        <v>6500</v>
      </c>
      <c r="G42" s="27" t="s">
        <v>10</v>
      </c>
      <c r="H42" s="43" t="s">
        <v>271</v>
      </c>
      <c r="I42" s="21" t="s">
        <v>271</v>
      </c>
    </row>
    <row r="43" spans="1:9" ht="14.45" customHeight="1">
      <c r="A43" s="21" t="s">
        <v>51</v>
      </c>
      <c r="B43" s="34" t="s">
        <v>52</v>
      </c>
      <c r="C43" s="25">
        <v>0</v>
      </c>
      <c r="D43" s="25">
        <v>0.80</v>
      </c>
      <c r="E43" s="20">
        <f t="shared" si="0"/>
        <v>0.80</v>
      </c>
      <c r="F43" s="28">
        <f>SUM(E43*5500)</f>
        <v>4400</v>
      </c>
      <c r="G43" s="27" t="s">
        <v>10</v>
      </c>
      <c r="H43" s="43" t="s">
        <v>271</v>
      </c>
      <c r="I43" s="21" t="s">
        <v>271</v>
      </c>
    </row>
    <row r="44" spans="1:9" ht="14.45" customHeight="1">
      <c r="A44" s="21" t="s">
        <v>53</v>
      </c>
      <c r="B44" s="24" t="s">
        <v>54</v>
      </c>
      <c r="C44" s="25">
        <v>0</v>
      </c>
      <c r="D44" s="25">
        <v>1</v>
      </c>
      <c r="E44" s="20">
        <f t="shared" si="0"/>
        <v>1</v>
      </c>
      <c r="F44" s="28">
        <f>SUM(E44*4500)</f>
        <v>4500</v>
      </c>
      <c r="G44" s="27" t="s">
        <v>10</v>
      </c>
      <c r="H44" s="43" t="s">
        <v>271</v>
      </c>
      <c r="I44" s="21" t="s">
        <v>271</v>
      </c>
    </row>
    <row r="45" spans="1:9" ht="14.45" customHeight="1">
      <c r="A45" s="21" t="s">
        <v>56</v>
      </c>
      <c r="B45" s="21" t="s">
        <v>55</v>
      </c>
      <c r="C45" s="25">
        <v>0</v>
      </c>
      <c r="D45" s="25">
        <v>0.78</v>
      </c>
      <c r="E45" s="20">
        <f t="shared" si="0"/>
        <v>0.78</v>
      </c>
      <c r="F45" s="28">
        <f>SUM(E45*4500)</f>
        <v>3510</v>
      </c>
      <c r="G45" s="27" t="s">
        <v>10</v>
      </c>
      <c r="H45" s="43" t="s">
        <v>271</v>
      </c>
      <c r="I45" s="21" t="s">
        <v>271</v>
      </c>
    </row>
    <row r="46" spans="1:9" ht="14.45" customHeight="1">
      <c r="A46" s="21" t="s">
        <v>57</v>
      </c>
      <c r="B46" s="21" t="s">
        <v>58</v>
      </c>
      <c r="C46" s="25">
        <v>0</v>
      </c>
      <c r="D46" s="25">
        <v>0.55000000000000004</v>
      </c>
      <c r="E46" s="20">
        <f t="shared" si="0"/>
        <v>0.55000000000000004</v>
      </c>
      <c r="F46" s="28">
        <f>SUM(E46*4500)</f>
        <v>2475</v>
      </c>
      <c r="G46" s="27" t="s">
        <v>10</v>
      </c>
      <c r="H46" s="43" t="s">
        <v>271</v>
      </c>
      <c r="I46" s="21" t="s">
        <v>271</v>
      </c>
    </row>
    <row r="47" spans="1:9" ht="14.45" customHeight="1">
      <c r="A47" s="24" t="s">
        <v>59</v>
      </c>
      <c r="B47" s="24" t="s">
        <v>60</v>
      </c>
      <c r="C47" s="25">
        <v>0</v>
      </c>
      <c r="D47" s="25">
        <v>2.46</v>
      </c>
      <c r="E47" s="20">
        <f t="shared" si="0"/>
        <v>2.46</v>
      </c>
      <c r="F47" s="28">
        <f>SUM(E47*3500)</f>
        <v>8610</v>
      </c>
      <c r="G47" s="27" t="s">
        <v>10</v>
      </c>
      <c r="H47" s="43" t="s">
        <v>271</v>
      </c>
      <c r="I47" s="21" t="s">
        <v>271</v>
      </c>
    </row>
    <row r="48" spans="1:9" ht="14.45" customHeight="1">
      <c r="A48" s="12" t="s">
        <v>62</v>
      </c>
      <c r="B48" s="94" t="s">
        <v>61</v>
      </c>
      <c r="C48" s="37">
        <v>0</v>
      </c>
      <c r="D48" s="32">
        <v>0.26</v>
      </c>
      <c r="E48" s="20">
        <f t="shared" si="0"/>
        <v>0.26</v>
      </c>
      <c r="F48" s="28">
        <f>SUM(E48*3500)</f>
        <v>910</v>
      </c>
      <c r="G48" s="27" t="s">
        <v>120</v>
      </c>
      <c r="H48" s="119" t="s">
        <v>271</v>
      </c>
      <c r="I48" s="12" t="s">
        <v>271</v>
      </c>
    </row>
    <row r="49" spans="1:9" ht="14.45" customHeight="1">
      <c r="A49" s="11"/>
      <c r="B49" s="95"/>
      <c r="C49" s="37">
        <v>0.26</v>
      </c>
      <c r="D49" s="32">
        <v>0.49</v>
      </c>
      <c r="E49" s="20">
        <f t="shared" si="0"/>
        <v>0.22999999999999998</v>
      </c>
      <c r="F49" s="28">
        <f>SUM(E49*3500)</f>
        <v>804.99999999999989</v>
      </c>
      <c r="G49" s="27" t="s">
        <v>10</v>
      </c>
      <c r="H49" s="120"/>
      <c r="I49" s="11"/>
    </row>
    <row r="50" spans="1:9" ht="14.45" customHeight="1">
      <c r="A50" s="12" t="s">
        <v>63</v>
      </c>
      <c r="B50" s="12" t="s">
        <v>64</v>
      </c>
      <c r="C50" s="38">
        <v>0</v>
      </c>
      <c r="D50" s="25">
        <v>0.06</v>
      </c>
      <c r="E50" s="20">
        <f t="shared" si="0"/>
        <v>0.06</v>
      </c>
      <c r="F50" s="28">
        <f>SUM(E50*3500)</f>
        <v>210</v>
      </c>
      <c r="G50" s="27" t="s">
        <v>120</v>
      </c>
      <c r="H50" s="116" t="s">
        <v>271</v>
      </c>
      <c r="I50" s="12" t="s">
        <v>271</v>
      </c>
    </row>
    <row r="51" spans="1:9" ht="14.45" customHeight="1">
      <c r="A51" s="11"/>
      <c r="B51" s="11"/>
      <c r="C51" s="38">
        <v>0.06</v>
      </c>
      <c r="D51" s="25">
        <v>0.25</v>
      </c>
      <c r="E51" s="20">
        <f t="shared" si="0"/>
        <v>0.19</v>
      </c>
      <c r="F51" s="28">
        <f>SUM(E51*3500)</f>
        <v>665</v>
      </c>
      <c r="G51" s="27" t="s">
        <v>10</v>
      </c>
      <c r="H51" s="118"/>
      <c r="I51" s="11"/>
    </row>
    <row r="52" spans="1:9" ht="14.45" customHeight="1">
      <c r="A52" s="33" t="s">
        <v>66</v>
      </c>
      <c r="B52" s="31" t="s">
        <v>65</v>
      </c>
      <c r="C52" s="25">
        <v>0</v>
      </c>
      <c r="D52" s="25">
        <v>0.81799999999999995</v>
      </c>
      <c r="E52" s="20">
        <f t="shared" si="0"/>
        <v>0.81799999999999995</v>
      </c>
      <c r="F52" s="28">
        <f>SUM(E52*4500)</f>
        <v>3680.9999999999995</v>
      </c>
      <c r="G52" s="27" t="s">
        <v>120</v>
      </c>
      <c r="H52" s="43" t="s">
        <v>272</v>
      </c>
      <c r="I52" s="21" t="s">
        <v>272</v>
      </c>
    </row>
    <row r="53" spans="1:9" ht="14.45" customHeight="1">
      <c r="A53" s="33" t="s">
        <v>67</v>
      </c>
      <c r="B53" s="21" t="s">
        <v>11</v>
      </c>
      <c r="C53" s="25">
        <v>0</v>
      </c>
      <c r="D53" s="25">
        <v>0.42</v>
      </c>
      <c r="E53" s="20">
        <f t="shared" si="0"/>
        <v>0.42</v>
      </c>
      <c r="F53" s="28">
        <f>SUM(E53*4500)</f>
        <v>1890</v>
      </c>
      <c r="G53" s="27" t="s">
        <v>120</v>
      </c>
      <c r="H53" s="43" t="s">
        <v>271</v>
      </c>
      <c r="I53" s="21" t="s">
        <v>271</v>
      </c>
    </row>
    <row r="54" spans="1:9" ht="14.45" customHeight="1">
      <c r="A54" s="33" t="s">
        <v>68</v>
      </c>
      <c r="B54" s="21" t="s">
        <v>79</v>
      </c>
      <c r="C54" s="25">
        <v>0</v>
      </c>
      <c r="D54" s="25">
        <v>0.188</v>
      </c>
      <c r="E54" s="20">
        <f t="shared" si="0"/>
        <v>0.188</v>
      </c>
      <c r="F54" s="28">
        <v>846</v>
      </c>
      <c r="G54" s="27" t="s">
        <v>120</v>
      </c>
      <c r="H54" s="43" t="s">
        <v>271</v>
      </c>
      <c r="I54" s="21" t="s">
        <v>271</v>
      </c>
    </row>
    <row r="55" spans="1:9" ht="14.45" customHeight="1">
      <c r="A55" s="14" t="s">
        <v>70</v>
      </c>
      <c r="B55" s="12" t="s">
        <v>80</v>
      </c>
      <c r="C55" s="25">
        <v>0</v>
      </c>
      <c r="D55" s="25">
        <v>0.10</v>
      </c>
      <c r="E55" s="20">
        <f t="shared" si="0"/>
        <v>0.10</v>
      </c>
      <c r="F55" s="28">
        <v>350</v>
      </c>
      <c r="G55" s="27" t="s">
        <v>10</v>
      </c>
      <c r="H55" s="116" t="s">
        <v>271</v>
      </c>
      <c r="I55" s="12" t="s">
        <v>271</v>
      </c>
    </row>
    <row r="56" spans="1:9" ht="14.45" customHeight="1">
      <c r="A56" s="13"/>
      <c r="B56" s="11"/>
      <c r="C56" s="25">
        <v>0.10</v>
      </c>
      <c r="D56" s="25">
        <v>0.28299999999999997</v>
      </c>
      <c r="E56" s="20">
        <f t="shared" si="0"/>
        <v>0.18299999999999997</v>
      </c>
      <c r="F56" s="28">
        <v>824</v>
      </c>
      <c r="G56" s="27" t="s">
        <v>10</v>
      </c>
      <c r="H56" s="118"/>
      <c r="I56" s="11"/>
    </row>
    <row r="57" spans="1:9" ht="14.45" customHeight="1">
      <c r="A57" s="33" t="s">
        <v>71</v>
      </c>
      <c r="B57" s="21" t="s">
        <v>12</v>
      </c>
      <c r="C57" s="25">
        <v>0</v>
      </c>
      <c r="D57" s="25">
        <v>0.254</v>
      </c>
      <c r="E57" s="20">
        <f t="shared" si="0"/>
        <v>0.254</v>
      </c>
      <c r="F57" s="28">
        <v>889</v>
      </c>
      <c r="G57" s="27" t="s">
        <v>10</v>
      </c>
      <c r="H57" s="43" t="s">
        <v>271</v>
      </c>
      <c r="I57" s="21" t="s">
        <v>271</v>
      </c>
    </row>
    <row r="58" spans="1:9" ht="14.45" customHeight="1">
      <c r="A58" s="14" t="s">
        <v>74</v>
      </c>
      <c r="B58" s="12" t="s">
        <v>81</v>
      </c>
      <c r="C58" s="25">
        <v>0</v>
      </c>
      <c r="D58" s="25">
        <v>0.035999999999999997</v>
      </c>
      <c r="E58" s="20">
        <f t="shared" si="0"/>
        <v>0.035999999999999997</v>
      </c>
      <c r="F58" s="28">
        <v>216</v>
      </c>
      <c r="G58" s="27" t="s">
        <v>10</v>
      </c>
      <c r="H58" s="116" t="s">
        <v>271</v>
      </c>
      <c r="I58" s="12" t="s">
        <v>271</v>
      </c>
    </row>
    <row r="59" spans="1:9" ht="14.45" customHeight="1">
      <c r="A59" s="10"/>
      <c r="B59" s="9"/>
      <c r="C59" s="25">
        <v>0.035999999999999997</v>
      </c>
      <c r="D59" s="25">
        <v>0.083000000000000004</v>
      </c>
      <c r="E59" s="20">
        <f t="shared" si="0"/>
        <v>0.047000000000000007</v>
      </c>
      <c r="F59" s="28">
        <v>282</v>
      </c>
      <c r="G59" s="27" t="s">
        <v>10</v>
      </c>
      <c r="H59" s="117"/>
      <c r="I59" s="9"/>
    </row>
    <row r="60" spans="1:9" ht="14.45" customHeight="1">
      <c r="A60" s="10"/>
      <c r="B60" s="9"/>
      <c r="C60" s="25">
        <v>0.083000000000000004</v>
      </c>
      <c r="D60" s="25">
        <v>0.09</v>
      </c>
      <c r="E60" s="20">
        <f t="shared" si="0"/>
        <v>0.0069999999999999923</v>
      </c>
      <c r="F60" s="28">
        <v>42</v>
      </c>
      <c r="G60" s="27" t="s">
        <v>10</v>
      </c>
      <c r="H60" s="117"/>
      <c r="I60" s="9"/>
    </row>
    <row r="61" spans="1:9" ht="14.45" customHeight="1">
      <c r="A61" s="10"/>
      <c r="B61" s="9"/>
      <c r="C61" s="25">
        <v>0.09</v>
      </c>
      <c r="D61" s="25">
        <v>0.13800000000000001</v>
      </c>
      <c r="E61" s="20">
        <f t="shared" si="0"/>
        <v>0.048000000000000015</v>
      </c>
      <c r="F61" s="28">
        <v>288</v>
      </c>
      <c r="G61" s="27" t="s">
        <v>10</v>
      </c>
      <c r="H61" s="117"/>
      <c r="I61" s="9"/>
    </row>
    <row r="62" spans="1:9" ht="14.45" customHeight="1">
      <c r="A62" s="10"/>
      <c r="B62" s="9"/>
      <c r="C62" s="25">
        <v>0.13800000000000001</v>
      </c>
      <c r="D62" s="25">
        <v>0.184</v>
      </c>
      <c r="E62" s="20">
        <f t="shared" si="0"/>
        <v>0.045999999999999985</v>
      </c>
      <c r="F62" s="28">
        <v>276</v>
      </c>
      <c r="G62" s="27" t="s">
        <v>10</v>
      </c>
      <c r="H62" s="117"/>
      <c r="I62" s="9"/>
    </row>
    <row r="63" spans="1:9" ht="14.45" customHeight="1">
      <c r="A63" s="10"/>
      <c r="B63" s="9"/>
      <c r="C63" s="25">
        <v>0.184</v>
      </c>
      <c r="D63" s="25">
        <v>0.23200000000000001</v>
      </c>
      <c r="E63" s="20">
        <f t="shared" si="0"/>
        <v>0.048000000000000015</v>
      </c>
      <c r="F63" s="28">
        <v>288</v>
      </c>
      <c r="G63" s="27" t="s">
        <v>10</v>
      </c>
      <c r="H63" s="117"/>
      <c r="I63" s="9"/>
    </row>
    <row r="64" spans="1:9" ht="14.45" customHeight="1">
      <c r="A64" s="13"/>
      <c r="B64" s="11"/>
      <c r="C64" s="25">
        <v>0.23200000000000001</v>
      </c>
      <c r="D64" s="25">
        <v>0.23699999999999999</v>
      </c>
      <c r="E64" s="20">
        <f t="shared" si="0"/>
        <v>0.0049999999999999767</v>
      </c>
      <c r="F64" s="28">
        <v>30</v>
      </c>
      <c r="G64" s="27" t="s">
        <v>10</v>
      </c>
      <c r="H64" s="118"/>
      <c r="I64" s="11"/>
    </row>
    <row r="65" spans="1:9" ht="14.45" customHeight="1">
      <c r="A65" s="33" t="s">
        <v>75</v>
      </c>
      <c r="B65" s="21" t="s">
        <v>69</v>
      </c>
      <c r="C65" s="25">
        <v>0</v>
      </c>
      <c r="D65" s="25">
        <v>0.73899999999999999</v>
      </c>
      <c r="E65" s="20">
        <f t="shared" si="0"/>
        <v>0.73899999999999999</v>
      </c>
      <c r="F65" s="28">
        <f>SUM(E65*4500)</f>
        <v>3325.50</v>
      </c>
      <c r="G65" s="27" t="s">
        <v>120</v>
      </c>
      <c r="H65" s="43" t="s">
        <v>271</v>
      </c>
      <c r="I65" s="21" t="s">
        <v>271</v>
      </c>
    </row>
    <row r="66" spans="1:9" ht="14.45" customHeight="1">
      <c r="A66" s="33" t="s">
        <v>76</v>
      </c>
      <c r="B66" s="42" t="s">
        <v>72</v>
      </c>
      <c r="C66" s="26">
        <v>0</v>
      </c>
      <c r="D66" s="25">
        <v>0.19800000000000001</v>
      </c>
      <c r="E66" s="20">
        <f t="shared" si="0"/>
        <v>0.19800000000000001</v>
      </c>
      <c r="F66" s="28">
        <f>SUM(E66*4500)</f>
        <v>891</v>
      </c>
      <c r="G66" s="27" t="s">
        <v>120</v>
      </c>
      <c r="H66" s="21" t="s">
        <v>271</v>
      </c>
      <c r="I66" s="21" t="s">
        <v>271</v>
      </c>
    </row>
    <row r="67" spans="1:9" ht="14.45" customHeight="1">
      <c r="A67" s="33" t="s">
        <v>77</v>
      </c>
      <c r="B67" s="42" t="s">
        <v>73</v>
      </c>
      <c r="C67" s="26">
        <v>0</v>
      </c>
      <c r="D67" s="25">
        <v>0.175</v>
      </c>
      <c r="E67" s="20">
        <f t="shared" si="0"/>
        <v>0.175</v>
      </c>
      <c r="F67" s="28">
        <f>SUM(E67*3500)</f>
        <v>612.50</v>
      </c>
      <c r="G67" s="27" t="s">
        <v>120</v>
      </c>
      <c r="H67" s="21" t="s">
        <v>271</v>
      </c>
      <c r="I67" s="21" t="s">
        <v>271</v>
      </c>
    </row>
    <row r="68" spans="1:9" ht="14.45" customHeight="1">
      <c r="A68" s="14" t="s">
        <v>78</v>
      </c>
      <c r="B68" s="8" t="s">
        <v>81</v>
      </c>
      <c r="C68" s="26">
        <v>0</v>
      </c>
      <c r="D68" s="25">
        <v>0.63900000000000001</v>
      </c>
      <c r="E68" s="20">
        <f t="shared" si="2" ref="E68:E104">SUM(D68-C68)</f>
        <v>0.63900000000000001</v>
      </c>
      <c r="F68" s="28">
        <v>2876</v>
      </c>
      <c r="G68" s="27" t="s">
        <v>120</v>
      </c>
      <c r="H68" s="111" t="s">
        <v>271</v>
      </c>
      <c r="I68" s="111" t="s">
        <v>271</v>
      </c>
    </row>
    <row r="69" spans="1:9" ht="14.45" customHeight="1">
      <c r="A69" s="13"/>
      <c r="B69" s="7"/>
      <c r="C69" s="26">
        <v>0.63900000000000001</v>
      </c>
      <c r="D69" s="25">
        <v>0.705</v>
      </c>
      <c r="E69" s="20">
        <f t="shared" si="2"/>
        <v>0.065999999999999948</v>
      </c>
      <c r="F69" s="28">
        <v>297</v>
      </c>
      <c r="G69" s="27" t="s">
        <v>120</v>
      </c>
      <c r="H69" s="111"/>
      <c r="I69" s="111"/>
    </row>
    <row r="70" spans="1:9" ht="14.45" customHeight="1">
      <c r="A70" s="14" t="s">
        <v>86</v>
      </c>
      <c r="B70" s="8" t="s">
        <v>82</v>
      </c>
      <c r="C70" s="26">
        <v>0</v>
      </c>
      <c r="D70" s="25">
        <v>0.13</v>
      </c>
      <c r="E70" s="20">
        <f t="shared" si="2"/>
        <v>0.13</v>
      </c>
      <c r="F70" s="28">
        <v>585</v>
      </c>
      <c r="G70" s="27" t="s">
        <v>120</v>
      </c>
      <c r="H70" s="111" t="s">
        <v>272</v>
      </c>
      <c r="I70" s="111" t="s">
        <v>272</v>
      </c>
    </row>
    <row r="71" spans="1:9" ht="14.45" customHeight="1">
      <c r="A71" s="10"/>
      <c r="B71" s="4"/>
      <c r="C71" s="26">
        <v>0.13</v>
      </c>
      <c r="D71" s="25">
        <v>0.16</v>
      </c>
      <c r="E71" s="20">
        <f t="shared" si="2"/>
        <v>0.03</v>
      </c>
      <c r="F71" s="28">
        <v>135</v>
      </c>
      <c r="G71" s="27" t="s">
        <v>120</v>
      </c>
      <c r="H71" s="111"/>
      <c r="I71" s="111"/>
    </row>
    <row r="72" spans="1:9" ht="14.45" customHeight="1">
      <c r="A72" s="10"/>
      <c r="B72" s="4"/>
      <c r="C72" s="26">
        <v>0.16</v>
      </c>
      <c r="D72" s="25">
        <v>0.19</v>
      </c>
      <c r="E72" s="20">
        <f t="shared" si="2"/>
        <v>0.03</v>
      </c>
      <c r="F72" s="28">
        <v>135</v>
      </c>
      <c r="G72" s="27" t="s">
        <v>120</v>
      </c>
      <c r="H72" s="111"/>
      <c r="I72" s="111"/>
    </row>
    <row r="73" spans="1:9" ht="14.45" customHeight="1">
      <c r="A73" s="10"/>
      <c r="B73" s="4"/>
      <c r="C73" s="26">
        <v>0.19</v>
      </c>
      <c r="D73" s="25">
        <v>0.254</v>
      </c>
      <c r="E73" s="20">
        <f t="shared" si="2"/>
        <v>0.064000000000000001</v>
      </c>
      <c r="F73" s="28">
        <v>288</v>
      </c>
      <c r="G73" s="27" t="s">
        <v>120</v>
      </c>
      <c r="H73" s="111"/>
      <c r="I73" s="111"/>
    </row>
    <row r="74" spans="1:9" ht="14.45" customHeight="1">
      <c r="A74" s="10"/>
      <c r="B74" s="4"/>
      <c r="C74" s="26">
        <v>0.254</v>
      </c>
      <c r="D74" s="25">
        <v>0.28399999999999997</v>
      </c>
      <c r="E74" s="20">
        <f t="shared" si="2"/>
        <v>0.029999999999999971</v>
      </c>
      <c r="F74" s="28">
        <v>135</v>
      </c>
      <c r="G74" s="27" t="s">
        <v>120</v>
      </c>
      <c r="H74" s="111"/>
      <c r="I74" s="111"/>
    </row>
    <row r="75" spans="1:9" ht="14.45" customHeight="1">
      <c r="A75" s="10"/>
      <c r="B75" s="4"/>
      <c r="C75" s="26">
        <v>0.28399999999999997</v>
      </c>
      <c r="D75" s="25">
        <v>0.439</v>
      </c>
      <c r="E75" s="20">
        <f t="shared" si="2"/>
        <v>0.15500000000000003</v>
      </c>
      <c r="F75" s="28">
        <v>698</v>
      </c>
      <c r="G75" s="27" t="s">
        <v>120</v>
      </c>
      <c r="H75" s="111"/>
      <c r="I75" s="111"/>
    </row>
    <row r="76" spans="1:9" ht="14.45" customHeight="1">
      <c r="A76" s="10"/>
      <c r="B76" s="4"/>
      <c r="C76" s="26">
        <v>0.439</v>
      </c>
      <c r="D76" s="25">
        <v>0.63300000000000001</v>
      </c>
      <c r="E76" s="20">
        <f t="shared" si="2"/>
        <v>0.19400000000000001</v>
      </c>
      <c r="F76" s="28">
        <v>873</v>
      </c>
      <c r="G76" s="27" t="s">
        <v>120</v>
      </c>
      <c r="H76" s="111"/>
      <c r="I76" s="111"/>
    </row>
    <row r="77" spans="1:9" ht="14.45" customHeight="1">
      <c r="A77" s="13"/>
      <c r="B77" s="7"/>
      <c r="C77" s="26">
        <v>0.63300000000000001</v>
      </c>
      <c r="D77" s="25">
        <v>0.72299999999999998</v>
      </c>
      <c r="E77" s="20">
        <f t="shared" si="2"/>
        <v>0.089999999999999969</v>
      </c>
      <c r="F77" s="28">
        <v>405</v>
      </c>
      <c r="G77" s="27" t="s">
        <v>120</v>
      </c>
      <c r="H77" s="111"/>
      <c r="I77" s="111"/>
    </row>
    <row r="78" spans="1:9" ht="14.45" customHeight="1">
      <c r="A78" s="33" t="s">
        <v>88</v>
      </c>
      <c r="B78" s="45" t="s">
        <v>83</v>
      </c>
      <c r="C78" s="26">
        <v>0</v>
      </c>
      <c r="D78" s="25">
        <v>0.54200000000000004</v>
      </c>
      <c r="E78" s="20">
        <f t="shared" si="2"/>
        <v>0.54200000000000004</v>
      </c>
      <c r="F78" s="28">
        <v>2439</v>
      </c>
      <c r="G78" s="21" t="s">
        <v>10</v>
      </c>
      <c r="H78" s="21" t="s">
        <v>271</v>
      </c>
      <c r="I78" s="21" t="s">
        <v>271</v>
      </c>
    </row>
    <row r="79" spans="1:9" ht="14.45" customHeight="1">
      <c r="A79" s="33" t="s">
        <v>90</v>
      </c>
      <c r="B79" s="42" t="s">
        <v>12</v>
      </c>
      <c r="C79" s="26">
        <v>0</v>
      </c>
      <c r="D79" s="25">
        <v>0.188</v>
      </c>
      <c r="E79" s="20">
        <f t="shared" si="2"/>
        <v>0.188</v>
      </c>
      <c r="F79" s="28">
        <v>658</v>
      </c>
      <c r="G79" s="21" t="s">
        <v>10</v>
      </c>
      <c r="H79" s="21" t="s">
        <v>271</v>
      </c>
      <c r="I79" s="21" t="s">
        <v>271</v>
      </c>
    </row>
    <row r="80" spans="1:9" ht="14.45" customHeight="1">
      <c r="A80" s="33" t="s">
        <v>116</v>
      </c>
      <c r="B80" s="42" t="s">
        <v>84</v>
      </c>
      <c r="C80" s="26">
        <v>0</v>
      </c>
      <c r="D80" s="25">
        <v>0.51200000000000001</v>
      </c>
      <c r="E80" s="20">
        <f t="shared" si="2"/>
        <v>0.51200000000000001</v>
      </c>
      <c r="F80" s="28">
        <v>2304</v>
      </c>
      <c r="G80" s="21" t="s">
        <v>120</v>
      </c>
      <c r="H80" s="21" t="s">
        <v>271</v>
      </c>
      <c r="I80" s="21" t="s">
        <v>271</v>
      </c>
    </row>
    <row r="81" spans="1:9" ht="14.45" customHeight="1">
      <c r="A81" s="3" t="s">
        <v>117</v>
      </c>
      <c r="B81" s="8" t="s">
        <v>85</v>
      </c>
      <c r="C81" s="26">
        <v>0</v>
      </c>
      <c r="D81" s="25">
        <v>0.122</v>
      </c>
      <c r="E81" s="20">
        <f t="shared" si="2"/>
        <v>0.122</v>
      </c>
      <c r="F81" s="28">
        <v>549</v>
      </c>
      <c r="G81" s="21" t="s">
        <v>120</v>
      </c>
      <c r="H81" s="111" t="s">
        <v>271</v>
      </c>
      <c r="I81" s="111" t="s">
        <v>271</v>
      </c>
    </row>
    <row r="82" spans="1:9" ht="14.45" customHeight="1">
      <c r="A82" s="2"/>
      <c r="B82" s="4"/>
      <c r="C82" s="26">
        <v>0.122</v>
      </c>
      <c r="D82" s="25">
        <v>0.18</v>
      </c>
      <c r="E82" s="20">
        <f t="shared" si="2"/>
        <v>0.057999999999999996</v>
      </c>
      <c r="F82" s="28">
        <v>261</v>
      </c>
      <c r="G82" s="21" t="s">
        <v>120</v>
      </c>
      <c r="H82" s="111"/>
      <c r="I82" s="111"/>
    </row>
    <row r="83" spans="1:9" ht="14.45" customHeight="1">
      <c r="A83" s="1"/>
      <c r="B83" s="7"/>
      <c r="C83" s="26">
        <v>0.18</v>
      </c>
      <c r="D83" s="25">
        <v>0.55100000000000005</v>
      </c>
      <c r="E83" s="20">
        <f t="shared" si="2"/>
        <v>0.37100000000000005</v>
      </c>
      <c r="F83" s="28">
        <v>1670</v>
      </c>
      <c r="G83" s="21" t="s">
        <v>10</v>
      </c>
      <c r="H83" s="111"/>
      <c r="I83" s="111"/>
    </row>
    <row r="84" spans="1:9" ht="14.45" customHeight="1">
      <c r="A84" s="33" t="s">
        <v>118</v>
      </c>
      <c r="B84" s="42" t="s">
        <v>87</v>
      </c>
      <c r="C84" s="26">
        <v>0</v>
      </c>
      <c r="D84" s="25">
        <v>0.29799999999999999</v>
      </c>
      <c r="E84" s="20">
        <f t="shared" si="2"/>
        <v>0.29799999999999999</v>
      </c>
      <c r="F84" s="28">
        <v>998</v>
      </c>
      <c r="G84" s="21" t="s">
        <v>120</v>
      </c>
      <c r="H84" s="21" t="s">
        <v>271</v>
      </c>
      <c r="I84" s="21" t="s">
        <v>271</v>
      </c>
    </row>
    <row r="85" spans="1:9" ht="14.45" customHeight="1">
      <c r="A85" s="33" t="s">
        <v>119</v>
      </c>
      <c r="B85" s="42" t="s">
        <v>89</v>
      </c>
      <c r="C85" s="26">
        <v>0</v>
      </c>
      <c r="D85" s="25">
        <v>0.20699999999999999</v>
      </c>
      <c r="E85" s="20">
        <f t="shared" si="2"/>
        <v>0.20699999999999999</v>
      </c>
      <c r="F85" s="28">
        <v>725</v>
      </c>
      <c r="G85" s="21" t="s">
        <v>10</v>
      </c>
      <c r="H85" s="21" t="s">
        <v>271</v>
      </c>
      <c r="I85" s="21" t="s">
        <v>271</v>
      </c>
    </row>
    <row r="86" spans="1:9" ht="14.45" customHeight="1">
      <c r="A86" s="14" t="s">
        <v>91</v>
      </c>
      <c r="B86" s="8" t="s">
        <v>94</v>
      </c>
      <c r="C86" s="26">
        <v>0</v>
      </c>
      <c r="D86" s="25">
        <v>0.14000000000000001</v>
      </c>
      <c r="E86" s="20">
        <f t="shared" si="2"/>
        <v>0.14000000000000001</v>
      </c>
      <c r="F86" s="6">
        <v>1517</v>
      </c>
      <c r="G86" s="21" t="s">
        <v>10</v>
      </c>
      <c r="H86" s="111" t="s">
        <v>271</v>
      </c>
      <c r="I86" s="111" t="s">
        <v>271</v>
      </c>
    </row>
    <row r="87" spans="1:9" ht="14.45" customHeight="1">
      <c r="A87" s="13"/>
      <c r="B87" s="7"/>
      <c r="C87" s="26">
        <v>0.14000000000000001</v>
      </c>
      <c r="D87" s="29">
        <v>0.34</v>
      </c>
      <c r="E87" s="20">
        <f t="shared" si="2"/>
        <v>0.20</v>
      </c>
      <c r="F87" s="5"/>
      <c r="G87" s="21" t="s">
        <v>10</v>
      </c>
      <c r="H87" s="111"/>
      <c r="I87" s="111"/>
    </row>
    <row r="88" spans="1:9" ht="14.45" customHeight="1">
      <c r="A88" s="33" t="s">
        <v>92</v>
      </c>
      <c r="B88" s="44" t="s">
        <v>95</v>
      </c>
      <c r="C88" s="26">
        <v>0</v>
      </c>
      <c r="D88" s="29">
        <v>0.71</v>
      </c>
      <c r="E88" s="20">
        <f t="shared" si="2"/>
        <v>0.71</v>
      </c>
      <c r="F88" s="30">
        <v>3200</v>
      </c>
      <c r="G88" s="21" t="s">
        <v>10</v>
      </c>
      <c r="H88" s="21" t="s">
        <v>271</v>
      </c>
      <c r="I88" s="21" t="s">
        <v>271</v>
      </c>
    </row>
    <row r="89" spans="1:9" ht="14.45" customHeight="1">
      <c r="A89" s="3" t="s">
        <v>93</v>
      </c>
      <c r="B89" s="8" t="s">
        <v>96</v>
      </c>
      <c r="C89" s="26">
        <v>0</v>
      </c>
      <c r="D89" s="29">
        <v>0.46</v>
      </c>
      <c r="E89" s="20">
        <f t="shared" si="2"/>
        <v>0.46</v>
      </c>
      <c r="F89" s="6">
        <v>3668</v>
      </c>
      <c r="G89" s="21" t="s">
        <v>10</v>
      </c>
      <c r="H89" s="111" t="s">
        <v>271</v>
      </c>
      <c r="I89" s="111" t="s">
        <v>271</v>
      </c>
    </row>
    <row r="90" spans="1:9" ht="14.45" customHeight="1">
      <c r="A90" s="1"/>
      <c r="B90" s="7"/>
      <c r="C90" s="26">
        <v>0.46</v>
      </c>
      <c r="D90" s="29">
        <v>0.81</v>
      </c>
      <c r="E90" s="20">
        <f t="shared" si="2"/>
        <v>0.35</v>
      </c>
      <c r="F90" s="5"/>
      <c r="G90" s="21" t="s">
        <v>10</v>
      </c>
      <c r="H90" s="111"/>
      <c r="I90" s="111"/>
    </row>
    <row r="91" spans="1:9" ht="14.45" customHeight="1">
      <c r="A91" s="3" t="s">
        <v>97</v>
      </c>
      <c r="B91" s="8" t="s">
        <v>274</v>
      </c>
      <c r="C91" s="26">
        <v>0</v>
      </c>
      <c r="D91" s="29">
        <v>0.63</v>
      </c>
      <c r="E91" s="20">
        <f t="shared" si="2"/>
        <v>0.63</v>
      </c>
      <c r="F91" s="6">
        <v>5045</v>
      </c>
      <c r="G91" s="21" t="s">
        <v>10</v>
      </c>
      <c r="H91" s="12" t="s">
        <v>271</v>
      </c>
      <c r="I91" s="12" t="s">
        <v>271</v>
      </c>
    </row>
    <row r="92" spans="1:9" ht="14.45" customHeight="1">
      <c r="A92" s="1"/>
      <c r="B92" s="7"/>
      <c r="C92" s="26">
        <v>0.63</v>
      </c>
      <c r="D92" s="29">
        <v>1.1200000000000001</v>
      </c>
      <c r="E92" s="20">
        <f t="shared" si="2"/>
        <v>0.4900000000000001</v>
      </c>
      <c r="F92" s="5"/>
      <c r="G92" s="21" t="s">
        <v>10</v>
      </c>
      <c r="H92" s="11"/>
      <c r="I92" s="11"/>
    </row>
    <row r="93" spans="1:9" ht="14.45" customHeight="1">
      <c r="A93" s="3" t="s">
        <v>100</v>
      </c>
      <c r="B93" s="8" t="s">
        <v>98</v>
      </c>
      <c r="C93" s="26">
        <v>0</v>
      </c>
      <c r="D93" s="29">
        <v>0.70</v>
      </c>
      <c r="E93" s="20">
        <f t="shared" si="2"/>
        <v>0.70</v>
      </c>
      <c r="F93" s="56">
        <f>E93*4500</f>
        <v>3150</v>
      </c>
      <c r="G93" s="21" t="s">
        <v>10</v>
      </c>
      <c r="H93" s="111" t="s">
        <v>271</v>
      </c>
      <c r="I93" s="111" t="s">
        <v>271</v>
      </c>
    </row>
    <row r="94" spans="1:9" ht="14.45" customHeight="1">
      <c r="A94" s="1"/>
      <c r="B94" s="7"/>
      <c r="C94" s="26">
        <v>0.70</v>
      </c>
      <c r="D94" s="29">
        <v>0.73</v>
      </c>
      <c r="E94" s="20">
        <f t="shared" si="2"/>
        <v>0.030000000000000027</v>
      </c>
      <c r="F94" s="28">
        <f>E94*4500</f>
        <v>135.00000000000011</v>
      </c>
      <c r="G94" s="21" t="s">
        <v>99</v>
      </c>
      <c r="H94" s="111"/>
      <c r="I94" s="111"/>
    </row>
    <row r="95" spans="1:9" ht="20.45" customHeight="1">
      <c r="A95" s="46" t="s">
        <v>101</v>
      </c>
      <c r="B95" s="52" t="s">
        <v>104</v>
      </c>
      <c r="C95" s="47">
        <v>0</v>
      </c>
      <c r="D95" s="48">
        <v>0.55000000000000004</v>
      </c>
      <c r="E95" s="49">
        <f t="shared" si="2"/>
        <v>0.55000000000000004</v>
      </c>
      <c r="F95" s="50">
        <v>2457</v>
      </c>
      <c r="G95" s="51" t="s">
        <v>10</v>
      </c>
      <c r="H95" s="21" t="s">
        <v>271</v>
      </c>
      <c r="I95" s="21" t="s">
        <v>271</v>
      </c>
    </row>
    <row r="96" spans="1:9" ht="14.45" customHeight="1">
      <c r="A96" s="33" t="s">
        <v>102</v>
      </c>
      <c r="B96" s="44" t="s">
        <v>105</v>
      </c>
      <c r="C96" s="26">
        <v>0</v>
      </c>
      <c r="D96" s="29">
        <v>0.77</v>
      </c>
      <c r="E96" s="20">
        <f t="shared" si="2"/>
        <v>0.77</v>
      </c>
      <c r="F96" s="30">
        <v>3483</v>
      </c>
      <c r="G96" s="21" t="s">
        <v>10</v>
      </c>
      <c r="H96" s="21" t="s">
        <v>271</v>
      </c>
      <c r="I96" s="21" t="s">
        <v>271</v>
      </c>
    </row>
    <row r="97" spans="1:9" ht="14.45" customHeight="1">
      <c r="A97" s="33" t="s">
        <v>103</v>
      </c>
      <c r="B97" s="44" t="s">
        <v>106</v>
      </c>
      <c r="C97" s="26">
        <v>0</v>
      </c>
      <c r="D97" s="29">
        <v>1.74</v>
      </c>
      <c r="E97" s="20">
        <f t="shared" si="2"/>
        <v>1.74</v>
      </c>
      <c r="F97" s="30">
        <v>3348</v>
      </c>
      <c r="G97" s="21" t="s">
        <v>10</v>
      </c>
      <c r="H97" s="21" t="s">
        <v>271</v>
      </c>
      <c r="I97" s="21" t="s">
        <v>271</v>
      </c>
    </row>
    <row r="98" spans="1:9" ht="14.45" customHeight="1">
      <c r="A98" s="33" t="s">
        <v>110</v>
      </c>
      <c r="B98" s="44" t="s">
        <v>107</v>
      </c>
      <c r="C98" s="26">
        <v>0</v>
      </c>
      <c r="D98" s="29">
        <v>0.98</v>
      </c>
      <c r="E98" s="20">
        <f t="shared" si="2"/>
        <v>0.98</v>
      </c>
      <c r="F98" s="30">
        <v>4419</v>
      </c>
      <c r="G98" s="21" t="s">
        <v>99</v>
      </c>
      <c r="H98" s="21" t="s">
        <v>271</v>
      </c>
      <c r="I98" s="21" t="s">
        <v>271</v>
      </c>
    </row>
    <row r="99" spans="1:9" ht="14.45" customHeight="1">
      <c r="A99" s="33" t="s">
        <v>111</v>
      </c>
      <c r="B99" s="44" t="s">
        <v>108</v>
      </c>
      <c r="C99" s="26">
        <v>0</v>
      </c>
      <c r="D99" s="29">
        <v>1.43</v>
      </c>
      <c r="E99" s="53">
        <f t="shared" si="2"/>
        <v>1.43</v>
      </c>
      <c r="F99" s="30">
        <v>6449</v>
      </c>
      <c r="G99" s="21" t="s">
        <v>10</v>
      </c>
      <c r="H99" s="21" t="s">
        <v>271</v>
      </c>
      <c r="I99" s="21" t="s">
        <v>271</v>
      </c>
    </row>
    <row r="100" spans="1:9" ht="14.45" customHeight="1">
      <c r="A100" s="3" t="s">
        <v>112</v>
      </c>
      <c r="B100" s="8" t="s">
        <v>109</v>
      </c>
      <c r="C100" s="26">
        <v>0</v>
      </c>
      <c r="D100" s="29">
        <v>0.70</v>
      </c>
      <c r="E100" s="53">
        <f t="shared" si="2"/>
        <v>0.70</v>
      </c>
      <c r="F100" s="56">
        <f>E100*5000</f>
        <v>3500</v>
      </c>
      <c r="G100" s="21" t="s">
        <v>120</v>
      </c>
      <c r="H100" s="111" t="s">
        <v>271</v>
      </c>
      <c r="I100" s="111" t="s">
        <v>271</v>
      </c>
    </row>
    <row r="101" spans="1:9" ht="14.45" customHeight="1">
      <c r="A101" s="2"/>
      <c r="B101" s="4"/>
      <c r="C101" s="26">
        <v>0.70</v>
      </c>
      <c r="D101" s="29">
        <v>1.17</v>
      </c>
      <c r="E101" s="53">
        <f t="shared" si="2"/>
        <v>0.47</v>
      </c>
      <c r="F101" s="56">
        <f t="shared" si="3" ref="F101:F102">E101*5000</f>
        <v>2350</v>
      </c>
      <c r="G101" s="21" t="s">
        <v>10</v>
      </c>
      <c r="H101" s="111"/>
      <c r="I101" s="111"/>
    </row>
    <row r="102" spans="1:9" ht="14.45" customHeight="1">
      <c r="A102" s="1"/>
      <c r="B102" s="7"/>
      <c r="C102" s="26">
        <v>1.17</v>
      </c>
      <c r="D102" s="29">
        <v>1.68</v>
      </c>
      <c r="E102" s="53">
        <f t="shared" si="2"/>
        <v>0.51</v>
      </c>
      <c r="F102" s="28">
        <f t="shared" si="3"/>
        <v>2550</v>
      </c>
      <c r="G102" s="21" t="s">
        <v>99</v>
      </c>
      <c r="H102" s="111"/>
      <c r="I102" s="111"/>
    </row>
    <row r="103" spans="1:9" ht="14.45" customHeight="1">
      <c r="A103" s="33" t="s">
        <v>113</v>
      </c>
      <c r="B103" s="44" t="s">
        <v>114</v>
      </c>
      <c r="C103" s="26">
        <v>0</v>
      </c>
      <c r="D103" s="29">
        <v>0.60</v>
      </c>
      <c r="E103" s="53">
        <f t="shared" si="2"/>
        <v>0.60</v>
      </c>
      <c r="F103" s="30">
        <v>3105</v>
      </c>
      <c r="G103" s="21" t="s">
        <v>10</v>
      </c>
      <c r="H103" s="21" t="s">
        <v>271</v>
      </c>
      <c r="I103" s="21" t="s">
        <v>271</v>
      </c>
    </row>
    <row r="104" spans="1:9" ht="14.45" customHeight="1">
      <c r="A104" s="33" t="s">
        <v>275</v>
      </c>
      <c r="B104" s="44" t="s">
        <v>115</v>
      </c>
      <c r="C104" s="26">
        <v>0</v>
      </c>
      <c r="D104" s="29">
        <v>0.91</v>
      </c>
      <c r="E104" s="53">
        <f t="shared" si="2"/>
        <v>0.91</v>
      </c>
      <c r="F104" s="30">
        <v>4086</v>
      </c>
      <c r="G104" s="21" t="s">
        <v>10</v>
      </c>
      <c r="H104" s="21" t="s">
        <v>271</v>
      </c>
      <c r="I104" s="21" t="s">
        <v>271</v>
      </c>
    </row>
    <row r="105" spans="1:7" ht="15">
      <c r="A105" s="57"/>
      <c r="B105" s="58"/>
      <c r="C105" s="59"/>
      <c r="D105" s="59"/>
      <c r="E105" s="60"/>
      <c r="F105" s="66"/>
      <c r="G105" s="61"/>
    </row>
  </sheetData>
  <mergeCells count="88">
    <mergeCell ref="A1:I1"/>
    <mergeCell ref="A3:I3"/>
    <mergeCell ref="A4:I4"/>
    <mergeCell ref="H89:H90"/>
    <mergeCell ref="I89:I90"/>
    <mergeCell ref="H68:H69"/>
    <mergeCell ref="I68:I69"/>
    <mergeCell ref="H70:H77"/>
    <mergeCell ref="I70:I77"/>
    <mergeCell ref="H86:H87"/>
    <mergeCell ref="I86:I87"/>
    <mergeCell ref="H81:H83"/>
    <mergeCell ref="I81:I83"/>
    <mergeCell ref="I50:I51"/>
    <mergeCell ref="H55:H56"/>
    <mergeCell ref="I55:I56"/>
    <mergeCell ref="H93:H94"/>
    <mergeCell ref="I93:I94"/>
    <mergeCell ref="H100:H102"/>
    <mergeCell ref="I100:I102"/>
    <mergeCell ref="H91:H92"/>
    <mergeCell ref="I91:I92"/>
    <mergeCell ref="H58:H64"/>
    <mergeCell ref="I58:I64"/>
    <mergeCell ref="H16:H19"/>
    <mergeCell ref="I16:I19"/>
    <mergeCell ref="H20:H21"/>
    <mergeCell ref="I20:I21"/>
    <mergeCell ref="H22:H23"/>
    <mergeCell ref="I22:I23"/>
    <mergeCell ref="H31:H34"/>
    <mergeCell ref="I31:I34"/>
    <mergeCell ref="H48:H49"/>
    <mergeCell ref="H29:H30"/>
    <mergeCell ref="I29:I30"/>
    <mergeCell ref="I48:I49"/>
    <mergeCell ref="H50:H51"/>
    <mergeCell ref="H6:H9"/>
    <mergeCell ref="I6:I9"/>
    <mergeCell ref="H11:H15"/>
    <mergeCell ref="I11:I15"/>
    <mergeCell ref="C7:G7"/>
    <mergeCell ref="C8:D8"/>
    <mergeCell ref="F8:F9"/>
    <mergeCell ref="G8:G9"/>
    <mergeCell ref="A6:A9"/>
    <mergeCell ref="B6:B9"/>
    <mergeCell ref="A22:A23"/>
    <mergeCell ref="B22:B23"/>
    <mergeCell ref="E8:E9"/>
    <mergeCell ref="B11:B15"/>
    <mergeCell ref="A11:A15"/>
    <mergeCell ref="A16:A19"/>
    <mergeCell ref="B16:B19"/>
    <mergeCell ref="B20:B21"/>
    <mergeCell ref="A20:A21"/>
    <mergeCell ref="C6:G6"/>
    <mergeCell ref="A29:A30"/>
    <mergeCell ref="B29:B30"/>
    <mergeCell ref="A48:A49"/>
    <mergeCell ref="B50:B51"/>
    <mergeCell ref="A50:A51"/>
    <mergeCell ref="B48:B49"/>
    <mergeCell ref="B31:B34"/>
    <mergeCell ref="A31:A34"/>
    <mergeCell ref="B100:B102"/>
    <mergeCell ref="A100:A102"/>
    <mergeCell ref="F89:F90"/>
    <mergeCell ref="B89:B90"/>
    <mergeCell ref="A89:A90"/>
    <mergeCell ref="B93:B94"/>
    <mergeCell ref="A93:A94"/>
    <mergeCell ref="A91:A92"/>
    <mergeCell ref="B91:B92"/>
    <mergeCell ref="F91:F92"/>
    <mergeCell ref="B86:B87"/>
    <mergeCell ref="F86:F87"/>
    <mergeCell ref="B70:B77"/>
    <mergeCell ref="B81:B83"/>
    <mergeCell ref="A81:A83"/>
    <mergeCell ref="A86:A87"/>
    <mergeCell ref="A55:A56"/>
    <mergeCell ref="B55:B56"/>
    <mergeCell ref="A58:A64"/>
    <mergeCell ref="B58:B64"/>
    <mergeCell ref="A70:A77"/>
    <mergeCell ref="B68:B69"/>
    <mergeCell ref="A68:A69"/>
  </mergeCells>
  <pageMargins left="0.25" right="0.25" top="0.75" bottom="0.75" header="0.3" footer="0.3"/>
  <pageSetup fitToHeight="0" orientation="portrait" paperSize="9" scale="8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994723-448A-4351-9571-25CFE157473E}">
  <sheetPr>
    <pageSetUpPr fitToPage="1"/>
  </sheetPr>
  <dimension ref="A1:I66"/>
  <sheetViews>
    <sheetView workbookViewId="0" topLeftCell="A1">
      <selection pane="topLeft" activeCell="H63" sqref="H63"/>
    </sheetView>
  </sheetViews>
  <sheetFormatPr defaultRowHeight="15"/>
  <cols>
    <col min="1" max="1" width="14.2857142857143" customWidth="1"/>
    <col min="2" max="2" width="20.1428571428571" customWidth="1"/>
    <col min="7" max="7" width="10.7142857142857" customWidth="1"/>
    <col min="8" max="8" width="11.8571428571429" customWidth="1"/>
    <col min="9" max="9" width="12.5714285714286" customWidth="1"/>
  </cols>
  <sheetData>
    <row r="1" spans="1:9" ht="15.75">
      <c r="A1" s="121" t="s">
        <v>276</v>
      </c>
      <c r="B1" s="121"/>
      <c r="C1" s="121"/>
      <c r="D1" s="121"/>
      <c r="E1" s="121"/>
      <c r="F1" s="121"/>
      <c r="G1" s="121"/>
      <c r="H1" s="121"/>
      <c r="I1" s="121"/>
    </row>
    <row r="2" spans="1:9" ht="15">
      <c r="A2" s="87"/>
      <c r="B2" s="87"/>
      <c r="C2" s="88"/>
      <c r="D2" s="88"/>
      <c r="E2" s="88"/>
      <c r="F2" s="86"/>
      <c r="G2" s="86"/>
      <c r="H2" s="89"/>
      <c r="I2" s="90"/>
    </row>
    <row r="3" spans="1:9" ht="15.75">
      <c r="A3" s="121" t="s">
        <v>278</v>
      </c>
      <c r="B3" s="121"/>
      <c r="C3" s="121"/>
      <c r="D3" s="121"/>
      <c r="E3" s="121"/>
      <c r="F3" s="121"/>
      <c r="G3" s="121"/>
      <c r="H3" s="121"/>
      <c r="I3" s="121"/>
    </row>
    <row r="4" spans="1:9" ht="15.75">
      <c r="A4" s="121" t="s">
        <v>279</v>
      </c>
      <c r="B4" s="121"/>
      <c r="C4" s="121"/>
      <c r="D4" s="121"/>
      <c r="E4" s="121"/>
      <c r="F4" s="121"/>
      <c r="G4" s="121"/>
      <c r="H4" s="121"/>
      <c r="I4" s="121"/>
    </row>
    <row r="5" spans="1:9" ht="15.75">
      <c r="A5" s="84"/>
      <c r="B5" s="84"/>
      <c r="C5" s="84"/>
      <c r="D5" s="84"/>
      <c r="E5" s="84"/>
      <c r="F5" s="84"/>
      <c r="G5" s="84"/>
      <c r="H5" s="84"/>
      <c r="I5" s="84"/>
    </row>
    <row r="6" spans="1:9" ht="14.45" customHeight="1">
      <c r="A6" s="96" t="s">
        <v>0</v>
      </c>
      <c r="B6" s="97" t="s">
        <v>1</v>
      </c>
      <c r="C6" s="122" t="s">
        <v>2</v>
      </c>
      <c r="D6" s="123"/>
      <c r="E6" s="123"/>
      <c r="F6" s="123"/>
      <c r="G6" s="124"/>
      <c r="H6" s="107" t="s">
        <v>121</v>
      </c>
      <c r="I6" s="109" t="s">
        <v>122</v>
      </c>
    </row>
    <row r="7" spans="1:9" ht="15">
      <c r="A7" s="96"/>
      <c r="B7" s="98"/>
      <c r="C7" s="112" t="s">
        <v>3</v>
      </c>
      <c r="D7" s="113"/>
      <c r="E7" s="113"/>
      <c r="F7" s="113"/>
      <c r="G7" s="99"/>
      <c r="H7" s="108"/>
      <c r="I7" s="110"/>
    </row>
    <row r="8" spans="1:9" ht="15">
      <c r="A8" s="96"/>
      <c r="B8" s="98"/>
      <c r="C8" s="114" t="s">
        <v>4</v>
      </c>
      <c r="D8" s="115"/>
      <c r="E8" s="104" t="s">
        <v>5</v>
      </c>
      <c r="F8" s="104" t="s">
        <v>6</v>
      </c>
      <c r="G8" s="104" t="s">
        <v>7</v>
      </c>
      <c r="H8" s="108"/>
      <c r="I8" s="110"/>
    </row>
    <row r="9" spans="1:9" ht="31.15" customHeight="1">
      <c r="A9" s="96"/>
      <c r="B9" s="99"/>
      <c r="C9" s="15" t="s">
        <v>8</v>
      </c>
      <c r="D9" s="15" t="s">
        <v>9</v>
      </c>
      <c r="E9" s="105"/>
      <c r="F9" s="105"/>
      <c r="G9" s="105"/>
      <c r="H9" s="108"/>
      <c r="I9" s="110"/>
    </row>
    <row r="10" spans="1:9" ht="15">
      <c r="A10" s="74">
        <v>1</v>
      </c>
      <c r="B10" s="70">
        <v>2</v>
      </c>
      <c r="C10" s="15">
        <v>3</v>
      </c>
      <c r="D10" s="15">
        <v>4</v>
      </c>
      <c r="E10" s="15">
        <v>5</v>
      </c>
      <c r="F10" s="15">
        <v>6</v>
      </c>
      <c r="G10" s="69">
        <v>7</v>
      </c>
      <c r="H10" s="68">
        <v>8</v>
      </c>
      <c r="I10" s="68">
        <v>9</v>
      </c>
    </row>
    <row r="11" spans="1:9" ht="15">
      <c r="A11" s="12" t="s">
        <v>123</v>
      </c>
      <c r="B11" s="106" t="s">
        <v>124</v>
      </c>
      <c r="C11" s="18">
        <v>0</v>
      </c>
      <c r="D11" s="19">
        <v>0.54</v>
      </c>
      <c r="E11" s="20">
        <f>SUM(D11-C11)</f>
        <v>0.54</v>
      </c>
      <c r="F11" s="125">
        <v>13509</v>
      </c>
      <c r="G11" s="21" t="s">
        <v>10</v>
      </c>
      <c r="H11" s="12" t="s">
        <v>271</v>
      </c>
      <c r="I11" s="12" t="s">
        <v>271</v>
      </c>
    </row>
    <row r="12" spans="1:9" ht="15">
      <c r="A12" s="9"/>
      <c r="B12" s="9"/>
      <c r="C12" s="22">
        <v>0.54</v>
      </c>
      <c r="D12" s="23">
        <v>0.69</v>
      </c>
      <c r="E12" s="20">
        <f t="shared" si="0" ref="E12:E65">SUM(D12-C12)</f>
        <v>0.14999999999999991</v>
      </c>
      <c r="F12" s="126"/>
      <c r="G12" s="21" t="s">
        <v>10</v>
      </c>
      <c r="H12" s="9"/>
      <c r="I12" s="9"/>
    </row>
    <row r="13" spans="1:9" ht="15">
      <c r="A13" s="9"/>
      <c r="B13" s="9"/>
      <c r="C13" s="18">
        <v>0.69</v>
      </c>
      <c r="D13" s="19">
        <v>1.49</v>
      </c>
      <c r="E13" s="20">
        <f t="shared" si="0"/>
        <v>0.80</v>
      </c>
      <c r="F13" s="126"/>
      <c r="G13" s="21" t="s">
        <v>10</v>
      </c>
      <c r="H13" s="9"/>
      <c r="I13" s="9"/>
    </row>
    <row r="14" spans="1:9" ht="15">
      <c r="A14" s="11"/>
      <c r="B14" s="11"/>
      <c r="C14" s="22">
        <v>1.49</v>
      </c>
      <c r="D14" s="23">
        <v>3.10</v>
      </c>
      <c r="E14" s="20">
        <f t="shared" si="0"/>
        <v>1.61</v>
      </c>
      <c r="F14" s="5"/>
      <c r="G14" s="21" t="s">
        <v>10</v>
      </c>
      <c r="H14" s="11"/>
      <c r="I14" s="11"/>
    </row>
    <row r="15" spans="1:9" ht="15">
      <c r="A15" s="12" t="s">
        <v>125</v>
      </c>
      <c r="B15" s="8" t="s">
        <v>126</v>
      </c>
      <c r="C15" s="26">
        <v>0</v>
      </c>
      <c r="D15" s="27">
        <v>0.99</v>
      </c>
      <c r="E15" s="20">
        <f t="shared" si="0"/>
        <v>0.99</v>
      </c>
      <c r="F15" s="6">
        <v>5643</v>
      </c>
      <c r="G15" s="21" t="s">
        <v>10</v>
      </c>
      <c r="H15" s="12" t="s">
        <v>271</v>
      </c>
      <c r="I15" s="12" t="s">
        <v>271</v>
      </c>
    </row>
    <row r="16" spans="1:9" ht="15">
      <c r="A16" s="11"/>
      <c r="B16" s="7"/>
      <c r="C16" s="26">
        <v>0.99</v>
      </c>
      <c r="D16" s="27">
        <v>1.25</v>
      </c>
      <c r="E16" s="20">
        <f t="shared" si="0"/>
        <v>0.26</v>
      </c>
      <c r="F16" s="5"/>
      <c r="G16" s="21" t="s">
        <v>10</v>
      </c>
      <c r="H16" s="11"/>
      <c r="I16" s="11"/>
    </row>
    <row r="17" spans="1:9" ht="15">
      <c r="A17" s="12" t="s">
        <v>127</v>
      </c>
      <c r="B17" s="127" t="s">
        <v>128</v>
      </c>
      <c r="C17" s="75">
        <v>0</v>
      </c>
      <c r="D17" s="25">
        <v>0.25</v>
      </c>
      <c r="E17" s="20">
        <f t="shared" si="0"/>
        <v>0.25</v>
      </c>
      <c r="F17" s="6">
        <v>3949</v>
      </c>
      <c r="G17" s="21" t="s">
        <v>10</v>
      </c>
      <c r="H17" s="12" t="s">
        <v>271</v>
      </c>
      <c r="I17" s="12" t="s">
        <v>271</v>
      </c>
    </row>
    <row r="18" spans="1:9" ht="15">
      <c r="A18" s="11"/>
      <c r="B18" s="128"/>
      <c r="C18" s="75">
        <v>0.25</v>
      </c>
      <c r="D18" s="25">
        <v>0.86</v>
      </c>
      <c r="E18" s="20">
        <f t="shared" si="0"/>
        <v>0.61</v>
      </c>
      <c r="F18" s="5"/>
      <c r="G18" s="21" t="s">
        <v>10</v>
      </c>
      <c r="H18" s="11"/>
      <c r="I18" s="11"/>
    </row>
    <row r="19" spans="1:9" ht="15">
      <c r="A19" s="24" t="s">
        <v>129</v>
      </c>
      <c r="B19" s="54" t="s">
        <v>130</v>
      </c>
      <c r="C19" s="26">
        <v>0</v>
      </c>
      <c r="D19" s="25">
        <v>1.20</v>
      </c>
      <c r="E19" s="20">
        <f t="shared" si="0"/>
        <v>1.20</v>
      </c>
      <c r="F19" s="28">
        <v>6573</v>
      </c>
      <c r="G19" s="21" t="s">
        <v>10</v>
      </c>
      <c r="H19" s="21" t="s">
        <v>271</v>
      </c>
      <c r="I19" s="21" t="s">
        <v>271</v>
      </c>
    </row>
    <row r="20" spans="1:9" ht="15">
      <c r="A20" s="24" t="s">
        <v>131</v>
      </c>
      <c r="B20" s="42" t="s">
        <v>132</v>
      </c>
      <c r="C20" s="26">
        <v>0</v>
      </c>
      <c r="D20" s="25">
        <v>0.74</v>
      </c>
      <c r="E20" s="20">
        <f t="shared" si="0"/>
        <v>0.74</v>
      </c>
      <c r="F20" s="28">
        <v>6696</v>
      </c>
      <c r="G20" s="21" t="s">
        <v>99</v>
      </c>
      <c r="H20" s="21" t="s">
        <v>271</v>
      </c>
      <c r="I20" s="21" t="s">
        <v>271</v>
      </c>
    </row>
    <row r="21" spans="1:9" ht="15">
      <c r="A21" s="24" t="s">
        <v>133</v>
      </c>
      <c r="B21" s="42" t="s">
        <v>134</v>
      </c>
      <c r="C21" s="26">
        <v>0</v>
      </c>
      <c r="D21" s="25">
        <v>0.78</v>
      </c>
      <c r="E21" s="20">
        <f t="shared" si="0"/>
        <v>0.78</v>
      </c>
      <c r="F21" s="28">
        <v>3497</v>
      </c>
      <c r="G21" s="21" t="s">
        <v>10</v>
      </c>
      <c r="H21" s="21" t="s">
        <v>271</v>
      </c>
      <c r="I21" s="21" t="s">
        <v>271</v>
      </c>
    </row>
    <row r="22" spans="1:9" ht="15">
      <c r="A22" s="12" t="s">
        <v>135</v>
      </c>
      <c r="B22" s="129" t="s">
        <v>136</v>
      </c>
      <c r="C22" s="26">
        <v>0</v>
      </c>
      <c r="D22" s="25">
        <v>0.31</v>
      </c>
      <c r="E22" s="20">
        <f t="shared" si="0"/>
        <v>0.31</v>
      </c>
      <c r="F22" s="6">
        <v>9311</v>
      </c>
      <c r="G22" s="21" t="s">
        <v>10</v>
      </c>
      <c r="H22" s="12" t="s">
        <v>271</v>
      </c>
      <c r="I22" s="12" t="s">
        <v>271</v>
      </c>
    </row>
    <row r="23" spans="1:9" ht="15">
      <c r="A23" s="9"/>
      <c r="B23" s="130"/>
      <c r="C23" s="26">
        <v>0.31</v>
      </c>
      <c r="D23" s="25">
        <v>0.79</v>
      </c>
      <c r="E23" s="20">
        <f t="shared" si="0"/>
        <v>0.48000000000000004</v>
      </c>
      <c r="F23" s="126"/>
      <c r="G23" s="21" t="s">
        <v>10</v>
      </c>
      <c r="H23" s="9"/>
      <c r="I23" s="9"/>
    </row>
    <row r="24" spans="1:9" ht="15">
      <c r="A24" s="9"/>
      <c r="B24" s="130"/>
      <c r="C24" s="26">
        <v>0.79</v>
      </c>
      <c r="D24" s="25">
        <v>0.89</v>
      </c>
      <c r="E24" s="20">
        <f t="shared" si="0"/>
        <v>0.099999999999999978</v>
      </c>
      <c r="F24" s="126"/>
      <c r="G24" s="21" t="s">
        <v>10</v>
      </c>
      <c r="H24" s="9"/>
      <c r="I24" s="9"/>
    </row>
    <row r="25" spans="1:9" ht="15">
      <c r="A25" s="9"/>
      <c r="B25" s="130"/>
      <c r="C25" s="26">
        <v>0.89</v>
      </c>
      <c r="D25" s="25">
        <v>1.17</v>
      </c>
      <c r="E25" s="20">
        <f t="shared" si="0"/>
        <v>0.27999999999999992</v>
      </c>
      <c r="F25" s="126"/>
      <c r="G25" s="21" t="s">
        <v>10</v>
      </c>
      <c r="H25" s="9"/>
      <c r="I25" s="9"/>
    </row>
    <row r="26" spans="1:9" ht="15">
      <c r="A26" s="11"/>
      <c r="B26" s="131"/>
      <c r="C26" s="26">
        <v>1.17</v>
      </c>
      <c r="D26" s="25">
        <v>2.0699999999999998</v>
      </c>
      <c r="E26" s="20">
        <f t="shared" si="0"/>
        <v>0.89999999999999991</v>
      </c>
      <c r="F26" s="5"/>
      <c r="G26" s="21" t="s">
        <v>10</v>
      </c>
      <c r="H26" s="11"/>
      <c r="I26" s="11"/>
    </row>
    <row r="27" spans="1:9" ht="15">
      <c r="A27" s="24" t="s">
        <v>137</v>
      </c>
      <c r="B27" s="42" t="s">
        <v>138</v>
      </c>
      <c r="C27" s="26">
        <v>0</v>
      </c>
      <c r="D27" s="25">
        <v>0.81</v>
      </c>
      <c r="E27" s="20">
        <f t="shared" si="0"/>
        <v>0.81</v>
      </c>
      <c r="F27" s="28">
        <v>4450</v>
      </c>
      <c r="G27" s="21" t="s">
        <v>10</v>
      </c>
      <c r="H27" s="21" t="s">
        <v>271</v>
      </c>
      <c r="I27" s="21" t="s">
        <v>271</v>
      </c>
    </row>
    <row r="28" spans="1:9" ht="15">
      <c r="A28" s="12" t="s">
        <v>139</v>
      </c>
      <c r="B28" s="8" t="s">
        <v>140</v>
      </c>
      <c r="C28" s="26">
        <v>0</v>
      </c>
      <c r="D28" s="25">
        <v>0.38</v>
      </c>
      <c r="E28" s="20">
        <f t="shared" si="0"/>
        <v>0.38</v>
      </c>
      <c r="F28" s="56">
        <f>E28*5500</f>
        <v>2090</v>
      </c>
      <c r="G28" s="21" t="s">
        <v>10</v>
      </c>
      <c r="H28" s="12" t="s">
        <v>271</v>
      </c>
      <c r="I28" s="12" t="s">
        <v>271</v>
      </c>
    </row>
    <row r="29" spans="1:9" ht="15">
      <c r="A29" s="9"/>
      <c r="B29" s="4"/>
      <c r="C29" s="26">
        <v>0.38</v>
      </c>
      <c r="D29" s="25">
        <v>0.72</v>
      </c>
      <c r="E29" s="20">
        <f t="shared" si="0"/>
        <v>0.34</v>
      </c>
      <c r="F29" s="56">
        <f t="shared" si="1" ref="F29:F30">E29*5500</f>
        <v>1869.9999999999998</v>
      </c>
      <c r="G29" s="21" t="s">
        <v>10</v>
      </c>
      <c r="H29" s="9"/>
      <c r="I29" s="9"/>
    </row>
    <row r="30" spans="1:9" ht="15">
      <c r="A30" s="11"/>
      <c r="B30" s="7"/>
      <c r="C30" s="26">
        <v>0.72</v>
      </c>
      <c r="D30" s="25">
        <v>1.1000000000000001</v>
      </c>
      <c r="E30" s="20">
        <f t="shared" si="0"/>
        <v>0.38000000000000012</v>
      </c>
      <c r="F30" s="56">
        <f t="shared" si="1"/>
        <v>2090.0000000000005</v>
      </c>
      <c r="G30" s="21" t="s">
        <v>99</v>
      </c>
      <c r="H30" s="11"/>
      <c r="I30" s="11"/>
    </row>
    <row r="31" spans="1:9" ht="30">
      <c r="A31" s="21" t="s">
        <v>141</v>
      </c>
      <c r="B31" s="77" t="s">
        <v>142</v>
      </c>
      <c r="C31" s="26">
        <v>0</v>
      </c>
      <c r="D31" s="25">
        <v>0.78</v>
      </c>
      <c r="E31" s="20">
        <f t="shared" si="0"/>
        <v>0.78</v>
      </c>
      <c r="F31" s="28">
        <v>3182</v>
      </c>
      <c r="G31" s="21" t="s">
        <v>10</v>
      </c>
      <c r="H31" s="21" t="s">
        <v>271</v>
      </c>
      <c r="I31" s="21" t="s">
        <v>271</v>
      </c>
    </row>
    <row r="32" spans="1:9" ht="15">
      <c r="A32" s="21" t="s">
        <v>143</v>
      </c>
      <c r="B32" s="76" t="s">
        <v>144</v>
      </c>
      <c r="C32" s="78">
        <v>0</v>
      </c>
      <c r="D32" s="29">
        <v>0.76</v>
      </c>
      <c r="E32" s="53">
        <f t="shared" si="0"/>
        <v>0.76</v>
      </c>
      <c r="F32" s="30">
        <v>2363</v>
      </c>
      <c r="G32" s="31" t="s">
        <v>10</v>
      </c>
      <c r="H32" s="21" t="s">
        <v>271</v>
      </c>
      <c r="I32" s="21" t="s">
        <v>271</v>
      </c>
    </row>
    <row r="33" spans="1:9" ht="15">
      <c r="A33" s="12" t="s">
        <v>145</v>
      </c>
      <c r="B33" s="129" t="s">
        <v>146</v>
      </c>
      <c r="C33" s="78">
        <v>0</v>
      </c>
      <c r="D33" s="29">
        <v>2.33</v>
      </c>
      <c r="E33" s="53">
        <f t="shared" si="0"/>
        <v>2.33</v>
      </c>
      <c r="F33" s="6">
        <v>17545</v>
      </c>
      <c r="G33" s="31" t="s">
        <v>10</v>
      </c>
      <c r="H33" s="12" t="s">
        <v>271</v>
      </c>
      <c r="I33" s="12" t="s">
        <v>271</v>
      </c>
    </row>
    <row r="34" spans="1:9" ht="15">
      <c r="A34" s="9"/>
      <c r="B34" s="130"/>
      <c r="C34" s="26">
        <v>2.33</v>
      </c>
      <c r="D34" s="25">
        <v>2.48</v>
      </c>
      <c r="E34" s="20">
        <f t="shared" si="0"/>
        <v>0.14999999999999991</v>
      </c>
      <c r="F34" s="126"/>
      <c r="G34" s="31" t="s">
        <v>10</v>
      </c>
      <c r="H34" s="9"/>
      <c r="I34" s="9"/>
    </row>
    <row r="35" spans="1:9" ht="15">
      <c r="A35" s="11"/>
      <c r="B35" s="131"/>
      <c r="C35" s="26">
        <v>2.48</v>
      </c>
      <c r="D35" s="25">
        <v>3.50</v>
      </c>
      <c r="E35" s="20">
        <f t="shared" si="0"/>
        <v>1.02</v>
      </c>
      <c r="F35" s="5"/>
      <c r="G35" s="31" t="s">
        <v>10</v>
      </c>
      <c r="H35" s="11"/>
      <c r="I35" s="11"/>
    </row>
    <row r="36" spans="1:9" ht="15">
      <c r="A36" s="12" t="s">
        <v>147</v>
      </c>
      <c r="B36" s="8" t="s">
        <v>148</v>
      </c>
      <c r="C36" s="26">
        <v>0</v>
      </c>
      <c r="D36" s="25">
        <v>0.89</v>
      </c>
      <c r="E36" s="20">
        <f t="shared" si="0"/>
        <v>0.89</v>
      </c>
      <c r="F36" s="6">
        <v>17745</v>
      </c>
      <c r="G36" s="31" t="s">
        <v>10</v>
      </c>
      <c r="H36" s="12" t="s">
        <v>271</v>
      </c>
      <c r="I36" s="12" t="s">
        <v>271</v>
      </c>
    </row>
    <row r="37" spans="1:9" ht="15">
      <c r="A37" s="9"/>
      <c r="B37" s="4"/>
      <c r="C37" s="26">
        <v>0.89</v>
      </c>
      <c r="D37" s="25">
        <v>1.99</v>
      </c>
      <c r="E37" s="20">
        <f t="shared" si="0"/>
        <v>1.1000000000000001</v>
      </c>
      <c r="F37" s="126"/>
      <c r="G37" s="31" t="s">
        <v>10</v>
      </c>
      <c r="H37" s="9"/>
      <c r="I37" s="9"/>
    </row>
    <row r="38" spans="1:9" ht="15">
      <c r="A38" s="11"/>
      <c r="B38" s="7"/>
      <c r="C38" s="26">
        <v>1.99</v>
      </c>
      <c r="D38" s="25">
        <v>2.37</v>
      </c>
      <c r="E38" s="20">
        <f t="shared" si="0"/>
        <v>0.38000000000000012</v>
      </c>
      <c r="F38" s="5"/>
      <c r="G38" s="31" t="s">
        <v>10</v>
      </c>
      <c r="H38" s="11"/>
      <c r="I38" s="11"/>
    </row>
    <row r="39" spans="1:9" ht="15">
      <c r="A39" s="21" t="s">
        <v>149</v>
      </c>
      <c r="B39" s="44" t="s">
        <v>150</v>
      </c>
      <c r="C39" s="26">
        <v>0</v>
      </c>
      <c r="D39" s="25">
        <v>0.64200000000000002</v>
      </c>
      <c r="E39" s="20">
        <f t="shared" si="0"/>
        <v>0.64200000000000002</v>
      </c>
      <c r="F39" s="30">
        <v>2247</v>
      </c>
      <c r="G39" s="31" t="s">
        <v>120</v>
      </c>
      <c r="H39" s="21" t="s">
        <v>272</v>
      </c>
      <c r="I39" s="21" t="s">
        <v>272</v>
      </c>
    </row>
    <row r="40" spans="1:9" ht="15">
      <c r="A40" s="21" t="s">
        <v>151</v>
      </c>
      <c r="B40" s="44" t="s">
        <v>152</v>
      </c>
      <c r="C40" s="26">
        <v>0</v>
      </c>
      <c r="D40" s="25">
        <v>0.11799999999999999</v>
      </c>
      <c r="E40" s="20">
        <f t="shared" si="0"/>
        <v>0.11799999999999999</v>
      </c>
      <c r="F40" s="30">
        <v>413</v>
      </c>
      <c r="G40" s="31" t="s">
        <v>120</v>
      </c>
      <c r="H40" s="21" t="s">
        <v>271</v>
      </c>
      <c r="I40" s="21" t="s">
        <v>271</v>
      </c>
    </row>
    <row r="41" spans="1:9" ht="15">
      <c r="A41" s="21" t="s">
        <v>153</v>
      </c>
      <c r="B41" s="44" t="s">
        <v>154</v>
      </c>
      <c r="C41" s="26">
        <v>0</v>
      </c>
      <c r="D41" s="25">
        <v>0.19</v>
      </c>
      <c r="E41" s="20">
        <f t="shared" si="0"/>
        <v>0.19</v>
      </c>
      <c r="F41" s="30">
        <v>665</v>
      </c>
      <c r="G41" s="31" t="s">
        <v>120</v>
      </c>
      <c r="H41" s="21" t="s">
        <v>271</v>
      </c>
      <c r="I41" s="21" t="s">
        <v>271</v>
      </c>
    </row>
    <row r="42" spans="1:9" ht="15">
      <c r="A42" s="21" t="s">
        <v>155</v>
      </c>
      <c r="B42" s="44" t="s">
        <v>156</v>
      </c>
      <c r="C42" s="26">
        <v>0</v>
      </c>
      <c r="D42" s="25">
        <v>0.75900000000000001</v>
      </c>
      <c r="E42" s="20">
        <f t="shared" si="0"/>
        <v>0.75900000000000001</v>
      </c>
      <c r="F42" s="30">
        <v>3188</v>
      </c>
      <c r="G42" s="31" t="s">
        <v>120</v>
      </c>
      <c r="H42" s="21" t="s">
        <v>271</v>
      </c>
      <c r="I42" s="21" t="s">
        <v>271</v>
      </c>
    </row>
    <row r="43" spans="1:9" ht="15">
      <c r="A43" s="21" t="s">
        <v>157</v>
      </c>
      <c r="B43" s="44" t="s">
        <v>12</v>
      </c>
      <c r="C43" s="26">
        <v>0</v>
      </c>
      <c r="D43" s="25">
        <v>0.77700000000000002</v>
      </c>
      <c r="E43" s="20">
        <f t="shared" si="0"/>
        <v>0.77700000000000002</v>
      </c>
      <c r="F43" s="30">
        <v>2720</v>
      </c>
      <c r="G43" s="31" t="s">
        <v>120</v>
      </c>
      <c r="H43" s="21" t="s">
        <v>271</v>
      </c>
      <c r="I43" s="21" t="s">
        <v>271</v>
      </c>
    </row>
    <row r="44" spans="1:9" ht="15">
      <c r="A44" s="21" t="s">
        <v>158</v>
      </c>
      <c r="B44" s="44" t="s">
        <v>159</v>
      </c>
      <c r="C44" s="26">
        <v>0</v>
      </c>
      <c r="D44" s="25">
        <v>0.28699999999999998</v>
      </c>
      <c r="E44" s="20">
        <f t="shared" si="0"/>
        <v>0.28699999999999998</v>
      </c>
      <c r="F44" s="30">
        <v>1005</v>
      </c>
      <c r="G44" s="31" t="s">
        <v>10</v>
      </c>
      <c r="H44" s="21" t="s">
        <v>271</v>
      </c>
      <c r="I44" s="21" t="s">
        <v>271</v>
      </c>
    </row>
    <row r="45" spans="1:9" ht="15">
      <c r="A45" s="12" t="s">
        <v>160</v>
      </c>
      <c r="B45" s="8" t="s">
        <v>161</v>
      </c>
      <c r="C45" s="26">
        <v>0</v>
      </c>
      <c r="D45" s="25">
        <v>0.13</v>
      </c>
      <c r="E45" s="20">
        <f t="shared" si="0"/>
        <v>0.13</v>
      </c>
      <c r="F45" s="30">
        <v>585</v>
      </c>
      <c r="G45" s="31" t="s">
        <v>10</v>
      </c>
      <c r="H45" s="12" t="s">
        <v>271</v>
      </c>
      <c r="I45" s="12" t="s">
        <v>271</v>
      </c>
    </row>
    <row r="46" spans="1:9" ht="15">
      <c r="A46" s="11"/>
      <c r="B46" s="7"/>
      <c r="C46" s="26">
        <v>0.13</v>
      </c>
      <c r="D46" s="25">
        <v>0.13600000000000001</v>
      </c>
      <c r="E46" s="20">
        <f t="shared" si="0"/>
        <v>0.0060000000000000053</v>
      </c>
      <c r="F46" s="30">
        <v>651</v>
      </c>
      <c r="G46" s="31" t="s">
        <v>10</v>
      </c>
      <c r="H46" s="11"/>
      <c r="I46" s="11"/>
    </row>
    <row r="47" spans="1:9" ht="15">
      <c r="A47" s="21" t="s">
        <v>162</v>
      </c>
      <c r="B47" s="44" t="s">
        <v>163</v>
      </c>
      <c r="C47" s="26">
        <v>0</v>
      </c>
      <c r="D47" s="25">
        <v>0.515</v>
      </c>
      <c r="E47" s="20">
        <f t="shared" si="0"/>
        <v>0.515</v>
      </c>
      <c r="F47" s="30">
        <v>1803</v>
      </c>
      <c r="G47" s="31" t="s">
        <v>10</v>
      </c>
      <c r="H47" s="21" t="s">
        <v>271</v>
      </c>
      <c r="I47" s="21" t="s">
        <v>271</v>
      </c>
    </row>
    <row r="48" spans="1:9" ht="15">
      <c r="A48" s="21" t="s">
        <v>164</v>
      </c>
      <c r="B48" s="44" t="s">
        <v>165</v>
      </c>
      <c r="C48" s="26">
        <v>0</v>
      </c>
      <c r="D48" s="25">
        <v>0.14499999999999999</v>
      </c>
      <c r="E48" s="20">
        <f t="shared" si="0"/>
        <v>0.14499999999999999</v>
      </c>
      <c r="F48" s="30">
        <v>508</v>
      </c>
      <c r="G48" s="31" t="s">
        <v>10</v>
      </c>
      <c r="H48" s="21" t="s">
        <v>271</v>
      </c>
      <c r="I48" s="21" t="s">
        <v>271</v>
      </c>
    </row>
    <row r="49" spans="1:9" ht="15">
      <c r="A49" s="24" t="s">
        <v>166</v>
      </c>
      <c r="B49" s="45" t="s">
        <v>167</v>
      </c>
      <c r="C49" s="26">
        <v>0</v>
      </c>
      <c r="D49" s="25">
        <v>0.19</v>
      </c>
      <c r="E49" s="20">
        <f t="shared" si="0"/>
        <v>0.19</v>
      </c>
      <c r="F49" s="28">
        <v>833</v>
      </c>
      <c r="G49" s="21" t="s">
        <v>10</v>
      </c>
      <c r="H49" s="21" t="s">
        <v>271</v>
      </c>
      <c r="I49" s="21" t="s">
        <v>271</v>
      </c>
    </row>
    <row r="50" spans="1:9" ht="15">
      <c r="A50" s="24" t="s">
        <v>168</v>
      </c>
      <c r="B50" s="79" t="s">
        <v>169</v>
      </c>
      <c r="C50" s="26">
        <v>0</v>
      </c>
      <c r="D50" s="25">
        <v>1.30</v>
      </c>
      <c r="E50" s="20">
        <f t="shared" si="0"/>
        <v>1.30</v>
      </c>
      <c r="F50" s="56">
        <v>7139</v>
      </c>
      <c r="G50" s="21" t="s">
        <v>10</v>
      </c>
      <c r="H50" s="21" t="s">
        <v>271</v>
      </c>
      <c r="I50" s="21" t="s">
        <v>271</v>
      </c>
    </row>
    <row r="51" spans="1:9" ht="15">
      <c r="A51" s="24" t="s">
        <v>170</v>
      </c>
      <c r="B51" s="79" t="s">
        <v>171</v>
      </c>
      <c r="C51" s="26">
        <v>0</v>
      </c>
      <c r="D51" s="25">
        <v>1.1200000000000001</v>
      </c>
      <c r="E51" s="20">
        <f t="shared" si="0"/>
        <v>1.1200000000000001</v>
      </c>
      <c r="F51" s="56">
        <v>5022</v>
      </c>
      <c r="G51" s="21" t="s">
        <v>99</v>
      </c>
      <c r="H51" s="21" t="s">
        <v>271</v>
      </c>
      <c r="I51" s="21" t="s">
        <v>271</v>
      </c>
    </row>
    <row r="52" spans="1:9" ht="15">
      <c r="A52" s="21" t="s">
        <v>172</v>
      </c>
      <c r="B52" s="77" t="s">
        <v>173</v>
      </c>
      <c r="C52" s="26">
        <v>0</v>
      </c>
      <c r="D52" s="25">
        <v>0.38</v>
      </c>
      <c r="E52" s="20">
        <f t="shared" si="0"/>
        <v>0.38</v>
      </c>
      <c r="F52" s="56">
        <v>1566</v>
      </c>
      <c r="G52" s="21" t="s">
        <v>99</v>
      </c>
      <c r="H52" s="21" t="s">
        <v>271</v>
      </c>
      <c r="I52" s="21" t="s">
        <v>271</v>
      </c>
    </row>
    <row r="53" spans="1:9" ht="15">
      <c r="A53" s="24" t="s">
        <v>174</v>
      </c>
      <c r="B53" s="76" t="s">
        <v>175</v>
      </c>
      <c r="C53" s="26">
        <v>0</v>
      </c>
      <c r="D53" s="25">
        <v>0.35</v>
      </c>
      <c r="E53" s="20">
        <f t="shared" si="0"/>
        <v>0.35</v>
      </c>
      <c r="F53" s="56">
        <v>1715</v>
      </c>
      <c r="G53" s="21" t="s">
        <v>99</v>
      </c>
      <c r="H53" s="21" t="s">
        <v>271</v>
      </c>
      <c r="I53" s="21" t="s">
        <v>271</v>
      </c>
    </row>
    <row r="54" spans="1:9" ht="14.45" customHeight="1">
      <c r="A54" s="24" t="s">
        <v>176</v>
      </c>
      <c r="B54" s="79" t="s">
        <v>177</v>
      </c>
      <c r="C54" s="26">
        <v>0</v>
      </c>
      <c r="D54" s="25">
        <v>0.27</v>
      </c>
      <c r="E54" s="20">
        <f t="shared" si="0"/>
        <v>0.27</v>
      </c>
      <c r="F54" s="56">
        <v>572</v>
      </c>
      <c r="G54" s="21" t="s">
        <v>10</v>
      </c>
      <c r="H54" s="21" t="s">
        <v>271</v>
      </c>
      <c r="I54" s="21" t="s">
        <v>271</v>
      </c>
    </row>
    <row r="55" spans="1:9" ht="15">
      <c r="A55" s="24" t="s">
        <v>178</v>
      </c>
      <c r="B55" s="79" t="s">
        <v>179</v>
      </c>
      <c r="C55" s="26">
        <v>0</v>
      </c>
      <c r="D55" s="25">
        <v>1.05</v>
      </c>
      <c r="E55" s="20">
        <f t="shared" si="0"/>
        <v>1.05</v>
      </c>
      <c r="F55" s="56">
        <v>4725</v>
      </c>
      <c r="G55" s="21" t="s">
        <v>10</v>
      </c>
      <c r="H55" s="21" t="s">
        <v>271</v>
      </c>
      <c r="I55" s="21" t="s">
        <v>271</v>
      </c>
    </row>
    <row r="56" spans="1:9" ht="15">
      <c r="A56" s="24" t="s">
        <v>180</v>
      </c>
      <c r="B56" s="79" t="s">
        <v>181</v>
      </c>
      <c r="C56" s="26">
        <v>0</v>
      </c>
      <c r="D56" s="25">
        <v>0.51</v>
      </c>
      <c r="E56" s="20">
        <f t="shared" si="0"/>
        <v>0.51</v>
      </c>
      <c r="F56" s="56">
        <v>1932</v>
      </c>
      <c r="G56" s="21" t="s">
        <v>10</v>
      </c>
      <c r="H56" s="21" t="s">
        <v>271</v>
      </c>
      <c r="I56" s="21" t="s">
        <v>271</v>
      </c>
    </row>
    <row r="57" spans="1:9" ht="15">
      <c r="A57" s="21" t="s">
        <v>182</v>
      </c>
      <c r="B57" s="55" t="s">
        <v>183</v>
      </c>
      <c r="C57" s="26">
        <v>0</v>
      </c>
      <c r="D57" s="25">
        <v>0.20</v>
      </c>
      <c r="E57" s="20">
        <f t="shared" si="0"/>
        <v>0.20</v>
      </c>
      <c r="F57" s="28">
        <v>833</v>
      </c>
      <c r="G57" s="21" t="s">
        <v>99</v>
      </c>
      <c r="H57" s="21" t="s">
        <v>271</v>
      </c>
      <c r="I57" s="21" t="s">
        <v>271</v>
      </c>
    </row>
    <row r="58" spans="1:9" ht="15">
      <c r="A58" s="12" t="s">
        <v>184</v>
      </c>
      <c r="B58" s="8" t="s">
        <v>185</v>
      </c>
      <c r="C58" s="26">
        <v>0</v>
      </c>
      <c r="D58" s="25">
        <v>0.19</v>
      </c>
      <c r="E58" s="20">
        <f t="shared" si="0"/>
        <v>0.19</v>
      </c>
      <c r="F58" s="6">
        <v>1409</v>
      </c>
      <c r="G58" s="21" t="s">
        <v>10</v>
      </c>
      <c r="H58" s="12" t="s">
        <v>271</v>
      </c>
      <c r="I58" s="12" t="s">
        <v>271</v>
      </c>
    </row>
    <row r="59" spans="1:9" ht="15">
      <c r="A59" s="11"/>
      <c r="B59" s="7"/>
      <c r="C59" s="26">
        <v>0.19</v>
      </c>
      <c r="D59" s="25">
        <v>0.31</v>
      </c>
      <c r="E59" s="20">
        <f t="shared" si="0"/>
        <v>0.12</v>
      </c>
      <c r="F59" s="5"/>
      <c r="G59" s="21" t="s">
        <v>10</v>
      </c>
      <c r="H59" s="11"/>
      <c r="I59" s="11"/>
    </row>
    <row r="60" spans="1:9" ht="15">
      <c r="A60" s="24" t="s">
        <v>186</v>
      </c>
      <c r="B60" s="42" t="s">
        <v>187</v>
      </c>
      <c r="C60" s="26">
        <v>0</v>
      </c>
      <c r="D60" s="25">
        <v>0.57999999999999996</v>
      </c>
      <c r="E60" s="20">
        <f t="shared" si="0"/>
        <v>0.57999999999999996</v>
      </c>
      <c r="F60" s="28">
        <v>2588</v>
      </c>
      <c r="G60" s="21" t="s">
        <v>10</v>
      </c>
      <c r="H60" s="21" t="s">
        <v>271</v>
      </c>
      <c r="I60" s="21" t="s">
        <v>271</v>
      </c>
    </row>
    <row r="61" spans="1:9" ht="15">
      <c r="A61" s="24" t="s">
        <v>188</v>
      </c>
      <c r="B61" s="55" t="s">
        <v>189</v>
      </c>
      <c r="C61" s="26">
        <v>0</v>
      </c>
      <c r="D61" s="25">
        <v>0.52</v>
      </c>
      <c r="E61" s="20">
        <f t="shared" si="0"/>
        <v>0.52</v>
      </c>
      <c r="F61" s="28">
        <v>2318</v>
      </c>
      <c r="G61" s="21" t="s">
        <v>99</v>
      </c>
      <c r="H61" s="21" t="s">
        <v>271</v>
      </c>
      <c r="I61" s="21" t="s">
        <v>271</v>
      </c>
    </row>
    <row r="62" spans="1:9" ht="15">
      <c r="A62" s="24" t="s">
        <v>190</v>
      </c>
      <c r="B62" s="67" t="s">
        <v>191</v>
      </c>
      <c r="C62" s="26">
        <v>0</v>
      </c>
      <c r="D62" s="25">
        <v>0.67</v>
      </c>
      <c r="E62" s="20">
        <f t="shared" si="0"/>
        <v>0.67</v>
      </c>
      <c r="F62" s="30">
        <v>3002</v>
      </c>
      <c r="G62" s="21" t="s">
        <v>99</v>
      </c>
      <c r="H62" s="21" t="s">
        <v>271</v>
      </c>
      <c r="I62" s="21" t="s">
        <v>271</v>
      </c>
    </row>
    <row r="63" spans="1:9" ht="15">
      <c r="A63" s="24" t="s">
        <v>192</v>
      </c>
      <c r="B63" s="42" t="s">
        <v>193</v>
      </c>
      <c r="C63" s="26">
        <v>0</v>
      </c>
      <c r="D63" s="25">
        <v>0.54</v>
      </c>
      <c r="E63" s="20">
        <f t="shared" si="0"/>
        <v>0.54</v>
      </c>
      <c r="F63" s="28">
        <v>2430</v>
      </c>
      <c r="G63" s="21" t="s">
        <v>10</v>
      </c>
      <c r="H63" s="21" t="s">
        <v>271</v>
      </c>
      <c r="I63" s="21" t="s">
        <v>271</v>
      </c>
    </row>
    <row r="64" spans="1:9" ht="15">
      <c r="A64" s="21" t="s">
        <v>194</v>
      </c>
      <c r="B64" s="42" t="s">
        <v>195</v>
      </c>
      <c r="C64" s="26">
        <v>0</v>
      </c>
      <c r="D64" s="25">
        <v>0.81</v>
      </c>
      <c r="E64" s="20">
        <f t="shared" si="0"/>
        <v>0.81</v>
      </c>
      <c r="F64" s="28">
        <v>4472</v>
      </c>
      <c r="G64" s="21" t="s">
        <v>10</v>
      </c>
      <c r="H64" s="21" t="s">
        <v>271</v>
      </c>
      <c r="I64" s="21" t="s">
        <v>271</v>
      </c>
    </row>
    <row r="65" spans="1:9" ht="15">
      <c r="A65" s="51" t="s">
        <v>281</v>
      </c>
      <c r="B65" s="91" t="s">
        <v>282</v>
      </c>
      <c r="C65" s="92">
        <v>0</v>
      </c>
      <c r="D65" s="92">
        <v>0.070000000000000007</v>
      </c>
      <c r="E65" s="49">
        <f t="shared" si="0"/>
        <v>0.070000000000000007</v>
      </c>
      <c r="F65" s="93">
        <v>315</v>
      </c>
      <c r="G65" s="51" t="s">
        <v>10</v>
      </c>
      <c r="H65" s="21" t="s">
        <v>271</v>
      </c>
      <c r="I65" s="21" t="s">
        <v>271</v>
      </c>
    </row>
    <row r="66" spans="1:7" ht="15">
      <c r="A66" s="62"/>
      <c r="B66" s="63"/>
      <c r="C66" s="65"/>
      <c r="D66" s="65"/>
      <c r="E66" s="64"/>
      <c r="F66" s="61"/>
      <c r="G66" s="59"/>
    </row>
  </sheetData>
  <mergeCells count="56">
    <mergeCell ref="A1:I1"/>
    <mergeCell ref="A3:I3"/>
    <mergeCell ref="A4:I4"/>
    <mergeCell ref="I11:I14"/>
    <mergeCell ref="E8:E9"/>
    <mergeCell ref="F8:F9"/>
    <mergeCell ref="G8:G9"/>
    <mergeCell ref="A6:A9"/>
    <mergeCell ref="B6:B9"/>
    <mergeCell ref="C7:G7"/>
    <mergeCell ref="C8:D8"/>
    <mergeCell ref="I6:I9"/>
    <mergeCell ref="H11:H14"/>
    <mergeCell ref="A36:A38"/>
    <mergeCell ref="B36:B38"/>
    <mergeCell ref="F36:F38"/>
    <mergeCell ref="A28:A30"/>
    <mergeCell ref="B28:B30"/>
    <mergeCell ref="A33:A35"/>
    <mergeCell ref="B33:B35"/>
    <mergeCell ref="F33:F35"/>
    <mergeCell ref="B17:B18"/>
    <mergeCell ref="F17:F18"/>
    <mergeCell ref="A22:A26"/>
    <mergeCell ref="B22:B26"/>
    <mergeCell ref="F22:F26"/>
    <mergeCell ref="A58:A59"/>
    <mergeCell ref="B58:B59"/>
    <mergeCell ref="F58:F59"/>
    <mergeCell ref="H6:H9"/>
    <mergeCell ref="C6:G6"/>
    <mergeCell ref="A45:A46"/>
    <mergeCell ref="B45:B46"/>
    <mergeCell ref="A11:A14"/>
    <mergeCell ref="B11:B14"/>
    <mergeCell ref="F11:F14"/>
    <mergeCell ref="A15:A16"/>
    <mergeCell ref="B15:B16"/>
    <mergeCell ref="F15:F16"/>
    <mergeCell ref="H15:H16"/>
    <mergeCell ref="H58:H59"/>
    <mergeCell ref="A17:A18"/>
    <mergeCell ref="I15:I16"/>
    <mergeCell ref="H17:H18"/>
    <mergeCell ref="I17:I18"/>
    <mergeCell ref="H22:H26"/>
    <mergeCell ref="I22:I26"/>
    <mergeCell ref="I58:I59"/>
    <mergeCell ref="H45:H46"/>
    <mergeCell ref="I45:I46"/>
    <mergeCell ref="H28:H30"/>
    <mergeCell ref="I28:I30"/>
    <mergeCell ref="H33:H35"/>
    <mergeCell ref="I33:I35"/>
    <mergeCell ref="H36:H38"/>
    <mergeCell ref="I36:I38"/>
  </mergeCells>
  <pageMargins left="0.25" right="0.25" top="0.75" bottom="0.75" header="0.3" footer="0.3"/>
  <pageSetup fitToHeight="0" orientation="portrait" paperSize="9" scale="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010E8A-CB4B-4DC3-9713-E3E1BFC4B4A2}">
  <sheetPr>
    <pageSetUpPr fitToPage="1"/>
  </sheetPr>
  <dimension ref="A1:I56"/>
  <sheetViews>
    <sheetView tabSelected="1" workbookViewId="0" topLeftCell="A4">
      <selection pane="topLeft" activeCell="I19" sqref="I19"/>
    </sheetView>
  </sheetViews>
  <sheetFormatPr defaultRowHeight="15"/>
  <cols>
    <col min="1" max="1" width="15" customWidth="1"/>
    <col min="2" max="2" width="21" customWidth="1"/>
    <col min="7" max="7" width="10.7142857142857" customWidth="1"/>
    <col min="8" max="9" width="12.4285714285714" customWidth="1"/>
  </cols>
  <sheetData>
    <row r="1" spans="1:9" ht="15.75">
      <c r="A1" s="121" t="s">
        <v>276</v>
      </c>
      <c r="B1" s="121"/>
      <c r="C1" s="121"/>
      <c r="D1" s="121"/>
      <c r="E1" s="121"/>
      <c r="F1" s="121"/>
      <c r="G1" s="121"/>
      <c r="H1" s="121"/>
      <c r="I1" s="121"/>
    </row>
    <row r="2" spans="1:9" ht="15">
      <c r="A2" s="87"/>
      <c r="B2" s="87"/>
      <c r="C2" s="88"/>
      <c r="D2" s="88"/>
      <c r="E2" s="88"/>
      <c r="F2" s="86"/>
      <c r="G2" s="86"/>
      <c r="H2" s="89"/>
      <c r="I2" s="90"/>
    </row>
    <row r="3" spans="1:9" ht="15.75">
      <c r="A3" s="121" t="s">
        <v>278</v>
      </c>
      <c r="B3" s="121"/>
      <c r="C3" s="121"/>
      <c r="D3" s="121"/>
      <c r="E3" s="121"/>
      <c r="F3" s="121"/>
      <c r="G3" s="121"/>
      <c r="H3" s="121"/>
      <c r="I3" s="121"/>
    </row>
    <row r="4" spans="1:9" ht="15.75">
      <c r="A4" s="121" t="s">
        <v>280</v>
      </c>
      <c r="B4" s="121"/>
      <c r="C4" s="121"/>
      <c r="D4" s="121"/>
      <c r="E4" s="121"/>
      <c r="F4" s="121"/>
      <c r="G4" s="121"/>
      <c r="H4" s="121"/>
      <c r="I4" s="121"/>
    </row>
    <row r="5" spans="1:9" ht="15.75">
      <c r="A5" s="84"/>
      <c r="B5" s="84"/>
      <c r="C5" s="84"/>
      <c r="D5" s="84"/>
      <c r="E5" s="84"/>
      <c r="F5" s="84"/>
      <c r="G5" s="84"/>
      <c r="H5" s="84"/>
      <c r="I5" s="84"/>
    </row>
    <row r="6" spans="1:9" ht="14.45" customHeight="1">
      <c r="A6" s="96" t="s">
        <v>0</v>
      </c>
      <c r="B6" s="97" t="s">
        <v>1</v>
      </c>
      <c r="C6" s="122" t="s">
        <v>2</v>
      </c>
      <c r="D6" s="123"/>
      <c r="E6" s="123"/>
      <c r="F6" s="123"/>
      <c r="G6" s="124"/>
      <c r="H6" s="107" t="s">
        <v>270</v>
      </c>
      <c r="I6" s="109" t="s">
        <v>122</v>
      </c>
    </row>
    <row r="7" spans="1:9" ht="15">
      <c r="A7" s="96"/>
      <c r="B7" s="98"/>
      <c r="C7" s="112" t="s">
        <v>3</v>
      </c>
      <c r="D7" s="113"/>
      <c r="E7" s="113"/>
      <c r="F7" s="113"/>
      <c r="G7" s="99"/>
      <c r="H7" s="108"/>
      <c r="I7" s="110"/>
    </row>
    <row r="8" spans="1:9" ht="15">
      <c r="A8" s="96"/>
      <c r="B8" s="98"/>
      <c r="C8" s="114" t="s">
        <v>4</v>
      </c>
      <c r="D8" s="115"/>
      <c r="E8" s="104" t="s">
        <v>5</v>
      </c>
      <c r="F8" s="104" t="s">
        <v>6</v>
      </c>
      <c r="G8" s="104" t="s">
        <v>7</v>
      </c>
      <c r="H8" s="108"/>
      <c r="I8" s="110"/>
    </row>
    <row r="9" spans="1:9" ht="15">
      <c r="A9" s="96"/>
      <c r="B9" s="99"/>
      <c r="C9" s="15" t="s">
        <v>8</v>
      </c>
      <c r="D9" s="15" t="s">
        <v>9</v>
      </c>
      <c r="E9" s="105"/>
      <c r="F9" s="105"/>
      <c r="G9" s="105"/>
      <c r="H9" s="108"/>
      <c r="I9" s="110"/>
    </row>
    <row r="10" spans="1:9" ht="15">
      <c r="A10" s="80">
        <v>1</v>
      </c>
      <c r="B10" s="16">
        <v>2</v>
      </c>
      <c r="C10" s="17">
        <v>3</v>
      </c>
      <c r="D10" s="17">
        <v>4</v>
      </c>
      <c r="E10" s="17">
        <v>5</v>
      </c>
      <c r="F10" s="17">
        <v>6</v>
      </c>
      <c r="G10" s="71">
        <v>7</v>
      </c>
      <c r="H10" s="72">
        <v>8</v>
      </c>
      <c r="I10" s="73">
        <v>9</v>
      </c>
    </row>
    <row r="11" spans="1:9" ht="15">
      <c r="A11" s="21" t="s">
        <v>196</v>
      </c>
      <c r="B11" s="40" t="s">
        <v>197</v>
      </c>
      <c r="C11" s="18">
        <v>0</v>
      </c>
      <c r="D11" s="19">
        <v>4.88</v>
      </c>
      <c r="E11" s="20">
        <f>SUM(D11-C11)</f>
        <v>4.88</v>
      </c>
      <c r="F11" s="28">
        <f>SUM(E11*4500)</f>
        <v>21960</v>
      </c>
      <c r="G11" s="21" t="s">
        <v>120</v>
      </c>
      <c r="H11" s="21" t="s">
        <v>271</v>
      </c>
      <c r="I11" s="21" t="s">
        <v>271</v>
      </c>
    </row>
    <row r="12" spans="1:9" ht="15">
      <c r="A12" s="21" t="s">
        <v>198</v>
      </c>
      <c r="B12" s="81" t="s">
        <v>199</v>
      </c>
      <c r="C12" s="22">
        <v>0</v>
      </c>
      <c r="D12" s="23">
        <v>5.31</v>
      </c>
      <c r="E12" s="20">
        <f t="shared" si="0" ref="E12:E55">SUM(D12-C12)</f>
        <v>5.31</v>
      </c>
      <c r="F12" s="28">
        <v>26550</v>
      </c>
      <c r="G12" s="21" t="s">
        <v>10</v>
      </c>
      <c r="H12" s="21" t="s">
        <v>271</v>
      </c>
      <c r="I12" s="21" t="s">
        <v>271</v>
      </c>
    </row>
    <row r="13" spans="1:9" ht="15">
      <c r="A13" s="21" t="s">
        <v>200</v>
      </c>
      <c r="B13" s="40" t="s">
        <v>201</v>
      </c>
      <c r="C13" s="18">
        <v>0</v>
      </c>
      <c r="D13" s="19">
        <v>2.2599999999999998</v>
      </c>
      <c r="E13" s="20">
        <f t="shared" si="0"/>
        <v>2.2599999999999998</v>
      </c>
      <c r="F13" s="56">
        <v>10413</v>
      </c>
      <c r="G13" s="24" t="s">
        <v>10</v>
      </c>
      <c r="H13" s="21" t="s">
        <v>271</v>
      </c>
      <c r="I13" s="21" t="s">
        <v>271</v>
      </c>
    </row>
    <row r="14" spans="1:9" ht="15">
      <c r="A14" s="21" t="s">
        <v>202</v>
      </c>
      <c r="B14" s="40" t="s">
        <v>203</v>
      </c>
      <c r="C14" s="22">
        <v>0</v>
      </c>
      <c r="D14" s="23">
        <v>2.54</v>
      </c>
      <c r="E14" s="20">
        <f t="shared" si="0"/>
        <v>2.54</v>
      </c>
      <c r="F14" s="28">
        <v>12695</v>
      </c>
      <c r="G14" s="21" t="s">
        <v>10</v>
      </c>
      <c r="H14" s="21" t="s">
        <v>271</v>
      </c>
      <c r="I14" s="21" t="s">
        <v>271</v>
      </c>
    </row>
    <row r="15" spans="1:9" ht="15">
      <c r="A15" s="21" t="s">
        <v>204</v>
      </c>
      <c r="B15" s="42" t="s">
        <v>205</v>
      </c>
      <c r="C15" s="26">
        <v>0</v>
      </c>
      <c r="D15" s="27">
        <v>2.4700000000000002</v>
      </c>
      <c r="E15" s="20">
        <f t="shared" si="0"/>
        <v>2.4700000000000002</v>
      </c>
      <c r="F15" s="28">
        <v>11120</v>
      </c>
      <c r="G15" s="21" t="s">
        <v>10</v>
      </c>
      <c r="H15" s="21" t="s">
        <v>271</v>
      </c>
      <c r="I15" s="21" t="s">
        <v>271</v>
      </c>
    </row>
    <row r="16" spans="1:9" ht="15">
      <c r="A16" s="24" t="s">
        <v>206</v>
      </c>
      <c r="B16" s="82" t="s">
        <v>207</v>
      </c>
      <c r="C16" s="75">
        <v>0</v>
      </c>
      <c r="D16" s="25">
        <v>1.83</v>
      </c>
      <c r="E16" s="20">
        <f t="shared" si="0"/>
        <v>1.83</v>
      </c>
      <c r="F16" s="28">
        <v>8240</v>
      </c>
      <c r="G16" s="27" t="s">
        <v>10</v>
      </c>
      <c r="H16" s="21" t="s">
        <v>271</v>
      </c>
      <c r="I16" s="21" t="s">
        <v>271</v>
      </c>
    </row>
    <row r="17" spans="1:9" ht="15">
      <c r="A17" s="24" t="s">
        <v>208</v>
      </c>
      <c r="B17" s="54" t="s">
        <v>209</v>
      </c>
      <c r="C17" s="26">
        <v>0</v>
      </c>
      <c r="D17" s="25">
        <v>0.70</v>
      </c>
      <c r="E17" s="20">
        <f t="shared" si="0"/>
        <v>0.70</v>
      </c>
      <c r="F17" s="28">
        <v>3155</v>
      </c>
      <c r="G17" s="21" t="s">
        <v>10</v>
      </c>
      <c r="H17" s="21" t="s">
        <v>271</v>
      </c>
      <c r="I17" s="21" t="s">
        <v>271</v>
      </c>
    </row>
    <row r="18" spans="1:9" ht="15">
      <c r="A18" s="24" t="s">
        <v>210</v>
      </c>
      <c r="B18" s="42" t="s">
        <v>211</v>
      </c>
      <c r="C18" s="26">
        <v>0</v>
      </c>
      <c r="D18" s="25">
        <v>1.49</v>
      </c>
      <c r="E18" s="20">
        <f t="shared" si="0"/>
        <v>1.49</v>
      </c>
      <c r="F18" s="28">
        <v>6696</v>
      </c>
      <c r="G18" s="21" t="s">
        <v>10</v>
      </c>
      <c r="H18" s="21" t="s">
        <v>271</v>
      </c>
      <c r="I18" s="21" t="s">
        <v>271</v>
      </c>
    </row>
    <row r="19" spans="1:9" ht="15">
      <c r="A19" s="24" t="s">
        <v>212</v>
      </c>
      <c r="B19" s="42" t="s">
        <v>213</v>
      </c>
      <c r="C19" s="26">
        <v>0</v>
      </c>
      <c r="D19" s="25">
        <v>0.45</v>
      </c>
      <c r="E19" s="20">
        <f t="shared" si="0"/>
        <v>0.45</v>
      </c>
      <c r="F19" s="28">
        <v>2475</v>
      </c>
      <c r="G19" s="21" t="s">
        <v>99</v>
      </c>
      <c r="H19" s="21" t="s">
        <v>271</v>
      </c>
      <c r="I19" s="21" t="s">
        <v>271</v>
      </c>
    </row>
    <row r="20" spans="1:9" ht="31.15" customHeight="1">
      <c r="A20" s="24" t="s">
        <v>214</v>
      </c>
      <c r="B20" s="45" t="s">
        <v>215</v>
      </c>
      <c r="C20" s="26">
        <v>0</v>
      </c>
      <c r="D20" s="25">
        <v>1.1399999999999999</v>
      </c>
      <c r="E20" s="20">
        <f t="shared" si="0"/>
        <v>1.1399999999999999</v>
      </c>
      <c r="F20" s="28">
        <v>5328</v>
      </c>
      <c r="G20" s="21" t="s">
        <v>10</v>
      </c>
      <c r="H20" s="21" t="s">
        <v>271</v>
      </c>
      <c r="I20" s="21" t="s">
        <v>271</v>
      </c>
    </row>
    <row r="21" spans="1:9" ht="15">
      <c r="A21" s="24" t="s">
        <v>216</v>
      </c>
      <c r="B21" s="42" t="s">
        <v>217</v>
      </c>
      <c r="C21" s="26">
        <v>0</v>
      </c>
      <c r="D21" s="25">
        <v>0.54</v>
      </c>
      <c r="E21" s="20">
        <f t="shared" si="0"/>
        <v>0.54</v>
      </c>
      <c r="F21" s="28">
        <v>2430</v>
      </c>
      <c r="G21" s="21" t="s">
        <v>10</v>
      </c>
      <c r="H21" s="21" t="s">
        <v>271</v>
      </c>
      <c r="I21" s="21" t="s">
        <v>271</v>
      </c>
    </row>
    <row r="22" spans="1:9" ht="15">
      <c r="A22" s="24" t="s">
        <v>218</v>
      </c>
      <c r="B22" s="42" t="s">
        <v>219</v>
      </c>
      <c r="C22" s="26">
        <v>0</v>
      </c>
      <c r="D22" s="25">
        <v>0.35</v>
      </c>
      <c r="E22" s="20">
        <f t="shared" si="0"/>
        <v>0.35</v>
      </c>
      <c r="F22" s="28">
        <v>3735</v>
      </c>
      <c r="G22" s="21" t="s">
        <v>10</v>
      </c>
      <c r="H22" s="21" t="s">
        <v>271</v>
      </c>
      <c r="I22" s="21" t="s">
        <v>271</v>
      </c>
    </row>
    <row r="23" spans="1:9" ht="15">
      <c r="A23" s="24" t="s">
        <v>220</v>
      </c>
      <c r="B23" s="42" t="s">
        <v>221</v>
      </c>
      <c r="C23" s="26">
        <v>0</v>
      </c>
      <c r="D23" s="25">
        <v>1.22</v>
      </c>
      <c r="E23" s="20">
        <f t="shared" si="0"/>
        <v>1.22</v>
      </c>
      <c r="F23" s="28">
        <v>6039</v>
      </c>
      <c r="G23" s="21" t="s">
        <v>10</v>
      </c>
      <c r="H23" s="21" t="s">
        <v>271</v>
      </c>
      <c r="I23" s="21" t="s">
        <v>271</v>
      </c>
    </row>
    <row r="24" spans="1:9" ht="15">
      <c r="A24" s="12" t="s">
        <v>222</v>
      </c>
      <c r="B24" s="129" t="s">
        <v>223</v>
      </c>
      <c r="C24" s="26">
        <v>0</v>
      </c>
      <c r="D24" s="25">
        <v>1.59</v>
      </c>
      <c r="E24" s="20">
        <f t="shared" si="0"/>
        <v>1.59</v>
      </c>
      <c r="F24" s="56">
        <f>E24*4500</f>
        <v>7155</v>
      </c>
      <c r="G24" s="21" t="s">
        <v>10</v>
      </c>
      <c r="H24" s="12" t="s">
        <v>271</v>
      </c>
      <c r="I24" s="12" t="s">
        <v>271</v>
      </c>
    </row>
    <row r="25" spans="1:9" ht="15">
      <c r="A25" s="9"/>
      <c r="B25" s="130"/>
      <c r="C25" s="26">
        <v>1.59</v>
      </c>
      <c r="D25" s="25">
        <v>1.73</v>
      </c>
      <c r="E25" s="20">
        <f t="shared" si="0"/>
        <v>0.1399999999999999</v>
      </c>
      <c r="F25" s="56">
        <f t="shared" si="1" ref="F25:F28">E25*4500</f>
        <v>629.99999999999955</v>
      </c>
      <c r="G25" s="21" t="s">
        <v>99</v>
      </c>
      <c r="H25" s="9"/>
      <c r="I25" s="9"/>
    </row>
    <row r="26" spans="1:9" ht="15">
      <c r="A26" s="9"/>
      <c r="B26" s="130"/>
      <c r="C26" s="26">
        <v>1.73</v>
      </c>
      <c r="D26" s="25">
        <v>1.93</v>
      </c>
      <c r="E26" s="20">
        <f t="shared" si="0"/>
        <v>0.19999999999999996</v>
      </c>
      <c r="F26" s="56">
        <f t="shared" si="1"/>
        <v>899.99999999999977</v>
      </c>
      <c r="G26" s="21" t="s">
        <v>99</v>
      </c>
      <c r="H26" s="9"/>
      <c r="I26" s="9"/>
    </row>
    <row r="27" spans="1:9" ht="15">
      <c r="A27" s="9"/>
      <c r="B27" s="130"/>
      <c r="C27" s="26">
        <v>1.93</v>
      </c>
      <c r="D27" s="25">
        <v>3.45</v>
      </c>
      <c r="E27" s="20">
        <f t="shared" si="0"/>
        <v>1.5200000000000002</v>
      </c>
      <c r="F27" s="56">
        <f t="shared" si="1"/>
        <v>6840.0000000000009</v>
      </c>
      <c r="G27" s="21" t="s">
        <v>99</v>
      </c>
      <c r="H27" s="9"/>
      <c r="I27" s="9"/>
    </row>
    <row r="28" spans="1:9" ht="15">
      <c r="A28" s="11"/>
      <c r="B28" s="131"/>
      <c r="C28" s="26">
        <v>3.45</v>
      </c>
      <c r="D28" s="25">
        <v>4</v>
      </c>
      <c r="E28" s="20">
        <f t="shared" si="0"/>
        <v>0.54999999999999982</v>
      </c>
      <c r="F28" s="56">
        <f t="shared" si="1"/>
        <v>2474.9999999999991</v>
      </c>
      <c r="G28" s="21" t="s">
        <v>10</v>
      </c>
      <c r="H28" s="11"/>
      <c r="I28" s="11"/>
    </row>
    <row r="29" spans="1:9" ht="15">
      <c r="A29" s="24" t="s">
        <v>224</v>
      </c>
      <c r="B29" s="42" t="s">
        <v>225</v>
      </c>
      <c r="C29" s="26">
        <v>0</v>
      </c>
      <c r="D29" s="25">
        <v>0.93</v>
      </c>
      <c r="E29" s="20">
        <f t="shared" si="0"/>
        <v>0.93</v>
      </c>
      <c r="F29" s="28">
        <v>4194</v>
      </c>
      <c r="G29" s="21" t="s">
        <v>10</v>
      </c>
      <c r="H29" s="21" t="s">
        <v>271</v>
      </c>
      <c r="I29" s="21" t="s">
        <v>271</v>
      </c>
    </row>
    <row r="30" spans="1:9" ht="30">
      <c r="A30" s="24" t="s">
        <v>226</v>
      </c>
      <c r="B30" s="45" t="s">
        <v>227</v>
      </c>
      <c r="C30" s="26">
        <v>0</v>
      </c>
      <c r="D30" s="25">
        <v>0.98</v>
      </c>
      <c r="E30" s="20">
        <f t="shared" si="0"/>
        <v>0.98</v>
      </c>
      <c r="F30" s="28">
        <v>4424</v>
      </c>
      <c r="G30" s="21" t="s">
        <v>10</v>
      </c>
      <c r="H30" s="21" t="s">
        <v>271</v>
      </c>
      <c r="I30" s="21" t="s">
        <v>271</v>
      </c>
    </row>
    <row r="31" spans="1:9" ht="30">
      <c r="A31" s="24" t="s">
        <v>228</v>
      </c>
      <c r="B31" s="45" t="s">
        <v>229</v>
      </c>
      <c r="C31" s="26">
        <v>0</v>
      </c>
      <c r="D31" s="25">
        <v>0.89</v>
      </c>
      <c r="E31" s="20">
        <f t="shared" si="0"/>
        <v>0.89</v>
      </c>
      <c r="F31" s="28">
        <v>5900</v>
      </c>
      <c r="G31" s="21" t="s">
        <v>10</v>
      </c>
      <c r="H31" s="21" t="s">
        <v>271</v>
      </c>
      <c r="I31" s="21" t="s">
        <v>271</v>
      </c>
    </row>
    <row r="32" spans="1:9" ht="15">
      <c r="A32" s="24" t="s">
        <v>230</v>
      </c>
      <c r="B32" s="79" t="s">
        <v>231</v>
      </c>
      <c r="C32" s="26">
        <v>0</v>
      </c>
      <c r="D32" s="25">
        <v>0.29099999999999998</v>
      </c>
      <c r="E32" s="20">
        <f t="shared" si="0"/>
        <v>0.29099999999999998</v>
      </c>
      <c r="F32" s="56">
        <v>1310</v>
      </c>
      <c r="G32" s="21" t="s">
        <v>120</v>
      </c>
      <c r="H32" s="21" t="s">
        <v>271</v>
      </c>
      <c r="I32" s="21" t="s">
        <v>271</v>
      </c>
    </row>
    <row r="33" spans="1:9" ht="15">
      <c r="A33" s="24" t="s">
        <v>232</v>
      </c>
      <c r="B33" s="79" t="s">
        <v>233</v>
      </c>
      <c r="C33" s="26">
        <v>0</v>
      </c>
      <c r="D33" s="25">
        <v>0.365</v>
      </c>
      <c r="E33" s="20">
        <f t="shared" si="0"/>
        <v>0.365</v>
      </c>
      <c r="F33" s="56">
        <v>1278</v>
      </c>
      <c r="G33" s="21" t="s">
        <v>120</v>
      </c>
      <c r="H33" s="21" t="s">
        <v>271</v>
      </c>
      <c r="I33" s="21" t="s">
        <v>271</v>
      </c>
    </row>
    <row r="34" spans="1:9" ht="15">
      <c r="A34" s="12" t="s">
        <v>234</v>
      </c>
      <c r="B34" s="129" t="s">
        <v>12</v>
      </c>
      <c r="C34" s="26">
        <v>0</v>
      </c>
      <c r="D34" s="25">
        <v>0.20799999999999999</v>
      </c>
      <c r="E34" s="20">
        <f t="shared" si="0"/>
        <v>0.20799999999999999</v>
      </c>
      <c r="F34" s="56">
        <v>936</v>
      </c>
      <c r="G34" s="21" t="s">
        <v>120</v>
      </c>
      <c r="H34" s="12" t="s">
        <v>271</v>
      </c>
      <c r="I34" s="12" t="s">
        <v>271</v>
      </c>
    </row>
    <row r="35" spans="1:9" ht="15">
      <c r="A35" s="11"/>
      <c r="B35" s="131"/>
      <c r="C35" s="26">
        <v>0.20799999999999999</v>
      </c>
      <c r="D35" s="25">
        <v>0.48399999999999999</v>
      </c>
      <c r="E35" s="20">
        <f t="shared" si="0"/>
        <v>0.27600000000000002</v>
      </c>
      <c r="F35" s="56">
        <v>966</v>
      </c>
      <c r="G35" s="21" t="s">
        <v>10</v>
      </c>
      <c r="H35" s="11"/>
      <c r="I35" s="11"/>
    </row>
    <row r="36" spans="1:9" ht="15">
      <c r="A36" s="24" t="s">
        <v>235</v>
      </c>
      <c r="B36" s="79" t="s">
        <v>236</v>
      </c>
      <c r="C36" s="26">
        <v>0</v>
      </c>
      <c r="D36" s="25">
        <v>0.495</v>
      </c>
      <c r="E36" s="20">
        <f t="shared" si="0"/>
        <v>0.495</v>
      </c>
      <c r="F36" s="56">
        <v>2115</v>
      </c>
      <c r="G36" s="21" t="s">
        <v>120</v>
      </c>
      <c r="H36" s="21" t="s">
        <v>271</v>
      </c>
      <c r="I36" s="21" t="s">
        <v>271</v>
      </c>
    </row>
    <row r="37" spans="1:9" ht="15">
      <c r="A37" s="24" t="s">
        <v>237</v>
      </c>
      <c r="B37" s="79" t="s">
        <v>238</v>
      </c>
      <c r="C37" s="26">
        <v>0</v>
      </c>
      <c r="D37" s="25">
        <v>1.361</v>
      </c>
      <c r="E37" s="20">
        <f t="shared" si="0"/>
        <v>1.361</v>
      </c>
      <c r="F37" s="56">
        <v>6125</v>
      </c>
      <c r="G37" s="21" t="s">
        <v>120</v>
      </c>
      <c r="H37" s="21" t="s">
        <v>271</v>
      </c>
      <c r="I37" s="21" t="s">
        <v>271</v>
      </c>
    </row>
    <row r="38" spans="1:9" ht="15">
      <c r="A38" s="24" t="s">
        <v>239</v>
      </c>
      <c r="B38" s="79" t="s">
        <v>11</v>
      </c>
      <c r="C38" s="26">
        <v>0</v>
      </c>
      <c r="D38" s="25">
        <v>0.48399999999999999</v>
      </c>
      <c r="E38" s="20">
        <f t="shared" si="0"/>
        <v>0.48399999999999999</v>
      </c>
      <c r="F38" s="56">
        <v>2178</v>
      </c>
      <c r="G38" s="21" t="s">
        <v>120</v>
      </c>
      <c r="H38" s="21" t="s">
        <v>271</v>
      </c>
      <c r="I38" s="21" t="s">
        <v>271</v>
      </c>
    </row>
    <row r="39" spans="1:9" ht="15">
      <c r="A39" s="12" t="s">
        <v>240</v>
      </c>
      <c r="B39" s="8" t="s">
        <v>241</v>
      </c>
      <c r="C39" s="26">
        <v>0</v>
      </c>
      <c r="D39" s="25">
        <v>0.80</v>
      </c>
      <c r="E39" s="20">
        <f t="shared" si="0"/>
        <v>0.80</v>
      </c>
      <c r="F39" s="6">
        <v>2331</v>
      </c>
      <c r="G39" s="21" t="s">
        <v>10</v>
      </c>
      <c r="H39" s="12" t="s">
        <v>271</v>
      </c>
      <c r="I39" s="12" t="s">
        <v>271</v>
      </c>
    </row>
    <row r="40" spans="1:9" ht="15">
      <c r="A40" s="11"/>
      <c r="B40" s="7"/>
      <c r="C40" s="26">
        <v>0.80</v>
      </c>
      <c r="D40" s="25">
        <v>1.28</v>
      </c>
      <c r="E40" s="20">
        <f t="shared" si="0"/>
        <v>0.48</v>
      </c>
      <c r="F40" s="5"/>
      <c r="G40" s="21" t="s">
        <v>10</v>
      </c>
      <c r="H40" s="11"/>
      <c r="I40" s="11"/>
    </row>
    <row r="41" spans="1:9" ht="15">
      <c r="A41" s="24" t="s">
        <v>242</v>
      </c>
      <c r="B41" s="42" t="s">
        <v>243</v>
      </c>
      <c r="C41" s="26">
        <v>0</v>
      </c>
      <c r="D41" s="25">
        <v>0.64</v>
      </c>
      <c r="E41" s="20">
        <f t="shared" si="0"/>
        <v>0.64</v>
      </c>
      <c r="F41" s="28">
        <v>2880</v>
      </c>
      <c r="G41" s="21" t="s">
        <v>10</v>
      </c>
      <c r="H41" s="21" t="s">
        <v>271</v>
      </c>
      <c r="I41" s="21" t="s">
        <v>271</v>
      </c>
    </row>
    <row r="42" spans="1:9" ht="15">
      <c r="A42" s="24" t="s">
        <v>244</v>
      </c>
      <c r="B42" s="42" t="s">
        <v>245</v>
      </c>
      <c r="C42" s="26">
        <v>0</v>
      </c>
      <c r="D42" s="25">
        <v>1.1299999999999999</v>
      </c>
      <c r="E42" s="20">
        <f t="shared" si="0"/>
        <v>1.1299999999999999</v>
      </c>
      <c r="F42" s="28">
        <v>4725</v>
      </c>
      <c r="G42" s="21" t="s">
        <v>10</v>
      </c>
      <c r="H42" s="21" t="s">
        <v>271</v>
      </c>
      <c r="I42" s="21" t="s">
        <v>271</v>
      </c>
    </row>
    <row r="43" spans="1:9" ht="15">
      <c r="A43" s="12" t="s">
        <v>246</v>
      </c>
      <c r="B43" s="8" t="s">
        <v>247</v>
      </c>
      <c r="C43" s="26">
        <v>0</v>
      </c>
      <c r="D43" s="25">
        <v>0.62</v>
      </c>
      <c r="E43" s="20">
        <f t="shared" si="0"/>
        <v>0.62</v>
      </c>
      <c r="F43" s="6">
        <v>3848</v>
      </c>
      <c r="G43" s="21" t="s">
        <v>10</v>
      </c>
      <c r="H43" s="12" t="s">
        <v>271</v>
      </c>
      <c r="I43" s="12" t="s">
        <v>271</v>
      </c>
    </row>
    <row r="44" spans="1:9" ht="15">
      <c r="A44" s="11"/>
      <c r="B44" s="7"/>
      <c r="C44" s="26">
        <v>0.62</v>
      </c>
      <c r="D44" s="25">
        <v>0.86</v>
      </c>
      <c r="E44" s="20">
        <f t="shared" si="0"/>
        <v>0.24</v>
      </c>
      <c r="F44" s="5"/>
      <c r="G44" s="21" t="s">
        <v>10</v>
      </c>
      <c r="H44" s="11"/>
      <c r="I44" s="11"/>
    </row>
    <row r="45" spans="1:9" ht="15">
      <c r="A45" s="24" t="s">
        <v>248</v>
      </c>
      <c r="B45" s="42" t="s">
        <v>249</v>
      </c>
      <c r="C45" s="26">
        <v>0</v>
      </c>
      <c r="D45" s="25">
        <v>1</v>
      </c>
      <c r="E45" s="20">
        <f t="shared" si="0"/>
        <v>1</v>
      </c>
      <c r="F45" s="28">
        <v>2150</v>
      </c>
      <c r="G45" s="21" t="s">
        <v>99</v>
      </c>
      <c r="H45" s="21" t="s">
        <v>271</v>
      </c>
      <c r="I45" s="21" t="s">
        <v>271</v>
      </c>
    </row>
    <row r="46" spans="1:9" ht="15">
      <c r="A46" s="24" t="s">
        <v>250</v>
      </c>
      <c r="B46" s="42" t="s">
        <v>251</v>
      </c>
      <c r="C46" s="26">
        <v>0</v>
      </c>
      <c r="D46" s="25">
        <v>0.49</v>
      </c>
      <c r="E46" s="20">
        <f t="shared" si="0"/>
        <v>0.49</v>
      </c>
      <c r="F46" s="28">
        <v>3137</v>
      </c>
      <c r="G46" s="21" t="s">
        <v>10</v>
      </c>
      <c r="H46" s="21" t="s">
        <v>271</v>
      </c>
      <c r="I46" s="21" t="s">
        <v>271</v>
      </c>
    </row>
    <row r="47" spans="1:9" ht="15">
      <c r="A47" s="24" t="s">
        <v>252</v>
      </c>
      <c r="B47" s="52" t="s">
        <v>253</v>
      </c>
      <c r="C47" s="26">
        <v>0</v>
      </c>
      <c r="D47" s="29">
        <v>1.28</v>
      </c>
      <c r="E47" s="20">
        <f t="shared" si="0"/>
        <v>1.28</v>
      </c>
      <c r="F47" s="30">
        <v>6400</v>
      </c>
      <c r="G47" s="21" t="s">
        <v>10</v>
      </c>
      <c r="H47" s="21" t="s">
        <v>271</v>
      </c>
      <c r="I47" s="21" t="s">
        <v>271</v>
      </c>
    </row>
    <row r="48" spans="1:9" ht="15">
      <c r="A48" s="24" t="s">
        <v>254</v>
      </c>
      <c r="B48" s="44" t="s">
        <v>255</v>
      </c>
      <c r="C48" s="26">
        <v>0</v>
      </c>
      <c r="D48" s="29">
        <v>0.81</v>
      </c>
      <c r="E48" s="20">
        <f t="shared" si="0"/>
        <v>0.81</v>
      </c>
      <c r="F48" s="30">
        <v>3641</v>
      </c>
      <c r="G48" s="21" t="s">
        <v>10</v>
      </c>
      <c r="H48" s="21" t="s">
        <v>271</v>
      </c>
      <c r="I48" s="21" t="s">
        <v>271</v>
      </c>
    </row>
    <row r="49" spans="1:9" ht="15">
      <c r="A49" s="24" t="s">
        <v>256</v>
      </c>
      <c r="B49" s="44" t="s">
        <v>257</v>
      </c>
      <c r="C49" s="26">
        <v>0</v>
      </c>
      <c r="D49" s="29">
        <v>0.62</v>
      </c>
      <c r="E49" s="20">
        <f t="shared" si="0"/>
        <v>0.62</v>
      </c>
      <c r="F49" s="30">
        <v>2813</v>
      </c>
      <c r="G49" s="21" t="s">
        <v>99</v>
      </c>
      <c r="H49" s="21" t="s">
        <v>273</v>
      </c>
      <c r="I49" s="21" t="s">
        <v>273</v>
      </c>
    </row>
    <row r="50" spans="1:9" ht="15">
      <c r="A50" s="24" t="s">
        <v>258</v>
      </c>
      <c r="B50" s="44" t="s">
        <v>259</v>
      </c>
      <c r="C50" s="26">
        <v>0</v>
      </c>
      <c r="D50" s="29">
        <v>0.62</v>
      </c>
      <c r="E50" s="20">
        <f t="shared" si="0"/>
        <v>0.62</v>
      </c>
      <c r="F50" s="30">
        <v>2795</v>
      </c>
      <c r="G50" s="21" t="s">
        <v>10</v>
      </c>
      <c r="H50" s="21" t="s">
        <v>271</v>
      </c>
      <c r="I50" s="21" t="s">
        <v>271</v>
      </c>
    </row>
    <row r="51" spans="1:9" ht="15">
      <c r="A51" s="24" t="s">
        <v>260</v>
      </c>
      <c r="B51" s="44" t="s">
        <v>261</v>
      </c>
      <c r="C51" s="26">
        <v>0</v>
      </c>
      <c r="D51" s="29">
        <v>0.68</v>
      </c>
      <c r="E51" s="20">
        <f t="shared" si="0"/>
        <v>0.68</v>
      </c>
      <c r="F51" s="30">
        <v>3060</v>
      </c>
      <c r="G51" s="21" t="s">
        <v>10</v>
      </c>
      <c r="H51" s="21" t="s">
        <v>271</v>
      </c>
      <c r="I51" s="21" t="s">
        <v>271</v>
      </c>
    </row>
    <row r="52" spans="1:9" ht="15">
      <c r="A52" s="24" t="s">
        <v>262</v>
      </c>
      <c r="B52" s="44" t="s">
        <v>263</v>
      </c>
      <c r="C52" s="26">
        <v>0</v>
      </c>
      <c r="D52" s="29">
        <v>0.89</v>
      </c>
      <c r="E52" s="20">
        <f t="shared" si="0"/>
        <v>0.89</v>
      </c>
      <c r="F52" s="30">
        <v>3987</v>
      </c>
      <c r="G52" s="21" t="s">
        <v>10</v>
      </c>
      <c r="H52" s="21" t="s">
        <v>271</v>
      </c>
      <c r="I52" s="21" t="s">
        <v>271</v>
      </c>
    </row>
    <row r="53" spans="1:9" ht="15">
      <c r="A53" s="24" t="s">
        <v>264</v>
      </c>
      <c r="B53" s="44" t="s">
        <v>265</v>
      </c>
      <c r="C53" s="26">
        <v>0</v>
      </c>
      <c r="D53" s="29">
        <v>0.13</v>
      </c>
      <c r="E53" s="20">
        <f t="shared" si="0"/>
        <v>0.13</v>
      </c>
      <c r="F53" s="30">
        <v>396</v>
      </c>
      <c r="G53" s="21" t="s">
        <v>10</v>
      </c>
      <c r="H53" s="21" t="s">
        <v>271</v>
      </c>
      <c r="I53" s="21" t="s">
        <v>271</v>
      </c>
    </row>
    <row r="54" spans="1:9" ht="15">
      <c r="A54" s="24" t="s">
        <v>266</v>
      </c>
      <c r="B54" s="44" t="s">
        <v>267</v>
      </c>
      <c r="C54" s="26">
        <v>0</v>
      </c>
      <c r="D54" s="29">
        <v>0.65</v>
      </c>
      <c r="E54" s="20">
        <f t="shared" si="0"/>
        <v>0.65</v>
      </c>
      <c r="F54" s="30">
        <v>2934</v>
      </c>
      <c r="G54" s="21" t="s">
        <v>10</v>
      </c>
      <c r="H54" s="21" t="s">
        <v>271</v>
      </c>
      <c r="I54" s="21" t="s">
        <v>271</v>
      </c>
    </row>
    <row r="55" spans="1:9" ht="15">
      <c r="A55" s="21" t="s">
        <v>268</v>
      </c>
      <c r="B55" s="44" t="s">
        <v>269</v>
      </c>
      <c r="C55" s="26">
        <v>0</v>
      </c>
      <c r="D55" s="29">
        <v>0.91</v>
      </c>
      <c r="E55" s="20">
        <f t="shared" si="0"/>
        <v>0.91</v>
      </c>
      <c r="F55" s="30">
        <v>4086</v>
      </c>
      <c r="G55" s="21" t="s">
        <v>10</v>
      </c>
      <c r="H55" s="21" t="s">
        <v>271</v>
      </c>
      <c r="I55" s="21" t="s">
        <v>271</v>
      </c>
    </row>
    <row r="56" spans="1:7" ht="15">
      <c r="A56" s="57"/>
      <c r="B56" s="58"/>
      <c r="C56" s="59"/>
      <c r="D56" s="59"/>
      <c r="E56" s="60"/>
      <c r="F56" s="59"/>
      <c r="G56" s="61"/>
    </row>
  </sheetData>
  <mergeCells count="31">
    <mergeCell ref="A1:I1"/>
    <mergeCell ref="A3:I3"/>
    <mergeCell ref="A4:I4"/>
    <mergeCell ref="A6:A9"/>
    <mergeCell ref="B6:B9"/>
    <mergeCell ref="C7:G7"/>
    <mergeCell ref="C8:D8"/>
    <mergeCell ref="I6:I9"/>
    <mergeCell ref="C6:G6"/>
    <mergeCell ref="E8:E9"/>
    <mergeCell ref="F8:F9"/>
    <mergeCell ref="G8:G9"/>
    <mergeCell ref="A24:A28"/>
    <mergeCell ref="B24:B28"/>
    <mergeCell ref="A34:A35"/>
    <mergeCell ref="B34:B35"/>
    <mergeCell ref="H6:H9"/>
    <mergeCell ref="A39:A40"/>
    <mergeCell ref="B39:B40"/>
    <mergeCell ref="F39:F40"/>
    <mergeCell ref="A43:A44"/>
    <mergeCell ref="B43:B44"/>
    <mergeCell ref="F43:F44"/>
    <mergeCell ref="I43:I44"/>
    <mergeCell ref="H24:H28"/>
    <mergeCell ref="I24:I28"/>
    <mergeCell ref="H34:H35"/>
    <mergeCell ref="I34:I35"/>
    <mergeCell ref="H39:H40"/>
    <mergeCell ref="I39:I40"/>
    <mergeCell ref="H43:H44"/>
  </mergeCells>
  <pageMargins left="0.25" right="0.25" top="0.75" bottom="0.75" header="0.3" footer="0.3"/>
  <pageSetup fitToHeight="0" orientation="portrait" paperSize="9" scale="9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Rundāles pag.</vt:lpstr>
      <vt:lpstr>Svitenes pag.</vt:lpstr>
      <vt:lpstr>Viesturu pag.</vt:lpstr>
    </vt:vector>
  </TitlesOfParts>
  <Template/>
  <Manager/>
  <Company>Hewlett-Packard Company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Edgars.Keirans</dc:creator>
  <cp:keywords/>
  <dc:description/>
  <cp:lastModifiedBy>Bauskas Novads</cp:lastModifiedBy>
  <cp:lastPrinted>2025-12-29T08:35:24Z</cp:lastPrinted>
  <dcterms:created xsi:type="dcterms:W3CDTF">2024-09-17T12:39:44Z</dcterms:created>
  <dcterms:modified xsi:type="dcterms:W3CDTF">2025-12-29T08:35:27Z</dcterms:modified>
  <cp:category/>
</cp:coreProperties>
</file>