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ailserver\bna\Iepirkumu_nodala\2022\TIRGUS IZPĒTES\Vecumnieku apvienības pārvalde\VAP_42_laipa\"/>
    </mc:Choice>
  </mc:AlternateContent>
  <bookViews>
    <workbookView xWindow="0" yWindow="0" windowWidth="23055" windowHeight="8070" tabRatio="863"/>
  </bookViews>
  <sheets>
    <sheet name="tāme" sheetId="9" r:id="rId1"/>
    <sheet name="Būvniecības koptāme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" i="9" l="1"/>
  <c r="O21" i="9"/>
  <c r="B12" i="10"/>
  <c r="N21" i="9" l="1"/>
  <c r="M21" i="9"/>
  <c r="K21" i="9"/>
  <c r="L21" i="9" l="1"/>
  <c r="O24" i="9" l="1"/>
  <c r="O23" i="9" l="1"/>
  <c r="O25" i="9"/>
  <c r="O26" i="9" l="1"/>
  <c r="O27" i="9" s="1"/>
  <c r="O5" i="9" s="1"/>
  <c r="D12" i="10"/>
  <c r="D13" i="10" s="1"/>
  <c r="D14" i="10" s="1"/>
  <c r="D15" i="10" s="1"/>
</calcChain>
</file>

<file path=xl/sharedStrings.xml><?xml version="1.0" encoding="utf-8"?>
<sst xmlns="http://schemas.openxmlformats.org/spreadsheetml/2006/main" count="83" uniqueCount="68">
  <si>
    <t>Nr.p.k.</t>
  </si>
  <si>
    <t>Darbietilpība (c/h)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</si>
  <si>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</si>
  <si>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</si>
  <si>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</si>
  <si>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</si>
  <si>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</si>
  <si>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</si>
  <si>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(euro/h)</t>
  </si>
  <si>
    <t>Darba alga (euro)</t>
  </si>
  <si>
    <t>Būvizstrādājumi  (euro)</t>
  </si>
  <si>
    <t>Mehānismi (euro)</t>
  </si>
  <si>
    <t>Kopā (euro)</t>
  </si>
  <si>
    <t>Summa (euro)</t>
  </si>
  <si>
    <t>gab.</t>
  </si>
  <si>
    <t>m</t>
  </si>
  <si>
    <t>obj.</t>
  </si>
  <si>
    <t>Tiešās izmaksas kopā, t. sk. darba devēja sociālais nodoklis (%)</t>
  </si>
  <si>
    <t xml:space="preserve">Brīdinājuma lenta </t>
  </si>
  <si>
    <t>Virsizdevumi (%)</t>
  </si>
  <si>
    <t>tajā skaitā darba aizsardzība (%)</t>
  </si>
  <si>
    <t>Peļņa (%)</t>
  </si>
  <si>
    <t>PVN 21 %</t>
  </si>
  <si>
    <r>
      <t>Tāmes tiešās izmaksas</t>
    </r>
    <r>
      <rPr>
        <i/>
        <sz val="11"/>
        <rFont val="Arial"/>
        <family val="2"/>
      </rPr>
      <t xml:space="preserve"> euro</t>
    </r>
    <r>
      <rPr>
        <sz val="11"/>
        <rFont val="Arial"/>
        <family val="2"/>
      </rPr>
      <t xml:space="preserve"> ar PVN</t>
    </r>
  </si>
  <si>
    <t>Objekta nosaukums: Caurules DN500 remontdarbi</t>
  </si>
  <si>
    <t>Tiešās izmaksas kopā, t.sk.darba devēja sociālais nodoklis (23.59%)</t>
  </si>
  <si>
    <t>m2</t>
  </si>
  <si>
    <t>m3</t>
  </si>
  <si>
    <t>kpl</t>
  </si>
  <si>
    <t xml:space="preserve">Objekta adrese: Sporta iela, Vecumnieki, Bauskas novads </t>
  </si>
  <si>
    <t>TĀME</t>
  </si>
  <si>
    <t>Izpilddokumentācijas sagatavošana</t>
  </si>
  <si>
    <t>Sastādīja</t>
  </si>
  <si>
    <t>(paraksts un tā atšifrējums, datums)</t>
  </si>
  <si>
    <t>Pārbaudīja</t>
  </si>
  <si>
    <t>4-04205</t>
  </si>
  <si>
    <t>Tāme sastādīta 2022. gada 17. oktobrī</t>
  </si>
  <si>
    <t>Dokuments parakstīts ar drošu elektronisko parakstu un satur laika zīmogu</t>
  </si>
  <si>
    <t>Būvniecības koptāme</t>
  </si>
  <si>
    <t>Objekta nosaukums</t>
  </si>
  <si>
    <t>Objekta izmaksas (euro)</t>
  </si>
  <si>
    <t>KOPĀ</t>
  </si>
  <si>
    <t>PVN 21%</t>
  </si>
  <si>
    <t>PAVISAM BŪVNIECĪBAS IZMAKSAS</t>
  </si>
  <si>
    <t>Romans Šemels</t>
  </si>
  <si>
    <t xml:space="preserve">Sertifikāta Nr.: </t>
  </si>
  <si>
    <t>Objekta nosaukums:  Caurules DN500 remontdarbi</t>
  </si>
  <si>
    <t>Būves nosaukums: Caurules DN500 remontdarbi</t>
  </si>
  <si>
    <t>Iepirkuma identifikācijas Nr. BNP2022/97</t>
  </si>
  <si>
    <t>Vecumnieku Jaunais ezers</t>
  </si>
  <si>
    <t xml:space="preserve">Objekta adrese: Ezera iela, Vecumnieki, Bauskas novads </t>
  </si>
  <si>
    <t>Demontāžas objekta grunts attīrīšana no buvgružiem</t>
  </si>
  <si>
    <t>Visu būvgružu utilizācija</t>
  </si>
  <si>
    <t>Laipas koka virsklājuma dēļu demontēšana (1,8x0,09x0,04)m</t>
  </si>
  <si>
    <t>Laipas virsmas apakšējo koka brusu demontāža  (6,0x0,10x0,05)m</t>
  </si>
  <si>
    <t>Lauris Mediņš 31.10.2022.</t>
  </si>
  <si>
    <t>Tāme sastādīta 2022. gada 31. oktobrī</t>
  </si>
  <si>
    <t>Dace Šileika. 31.10.2022.</t>
  </si>
  <si>
    <t>Pludmales zonas grunts norakšana un aizvešana uz atbērtni 2,5 km attālumā.</t>
  </si>
  <si>
    <t>Ezeru savienojošās caurules izvada atrakšana un grunts aizvešana uz atbērtni 2,5 km.</t>
  </si>
  <si>
    <t>Laipas vertikālo dzelzsbetona stabu demontāža - betona stabs (2,0x0,30D)m, metāla (dzelzceļa) sliedes (1,7x0,09x0,08)m</t>
  </si>
  <si>
    <t>Laipas nesošo siju demontāža - U, I tipa profili (12,0x0,12x0,05x0,004)m</t>
  </si>
  <si>
    <t>Celiņu atjaunošana ar šķembu segumu</t>
  </si>
  <si>
    <t>Labiekārtošanas darbi - zaļās zonas  atjaunošana ar melnzemes uzbēršanu un zālāja iesēšanu</t>
  </si>
  <si>
    <t xml:space="preserve"> Pavisam kopā</t>
  </si>
  <si>
    <t>Kopā ar PVN</t>
  </si>
  <si>
    <t>Laipas demontāžas un pludmales zonas grunts izrakšanas darbi Jaunajā ezerā Vecumniekos, Bauskas novadā</t>
  </si>
  <si>
    <t>Tāme sastādīta 2022. gada tirgus cenās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</si>
</sst>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-* #,##0_-;\-* #,##0_-;_-* &quot;-&quot;_-;_-@_-"/>
    <numFmt numFmtId="43" formatCode="_-* #,##0.00_-;\-* #,##0.00_-;_-* &quot;-&quot;??_-;_-@_-"/>
    <numFmt numFmtId="164" formatCode="_-&quot;Ls&quot;\ * #,##0.00_-;\-&quot;Ls&quot;\ * #,##0.00_-;_-&quot;Ls&quot;\ * &quot;-&quot;??_-;_-@_-"/>
    <numFmt numFmtId="165" formatCode="&quot;See Note  &quot;#"/>
    <numFmt numFmtId="166" formatCode="#.00"/>
    <numFmt numFmtId="167" formatCode="_-* #,##0&quot;р.&quot;_-;\-* #,##0&quot;р.&quot;_-;_-* &quot;-р.&quot;_-;_-@_-"/>
    <numFmt numFmtId="168" formatCode="0.00_ "/>
    <numFmt numFmtId="169" formatCode="#."/>
    <numFmt numFmtId="170" formatCode="m&quot;ont&quot;h\ d&quot;, &quot;yyyy"/>
    <numFmt numFmtId="171" formatCode="_-* #,##0&quot;$&quot;_-;\-* #,##0&quot;$&quot;_-;_-* &quot;-$&quot;_-;_-@_-"/>
    <numFmt numFmtId="172" formatCode="_-&quot;£&quot;* #,##0_-;&quot;-£&quot;* #,##0_-;_-&quot;£&quot;* \-_-;_-@_-"/>
    <numFmt numFmtId="173" formatCode="_-* #,##0.00&quot;$&quot;_-;\-* #,##0.00&quot;$&quot;_-;_-* \-??&quot;$&quot;_-;_-@_-"/>
    <numFmt numFmtId="174" formatCode="_-* #,##0_-;\-* #,##0_-;_-* \-_-;_-@_-"/>
    <numFmt numFmtId="175" formatCode="_-&quot;£&quot;* #,##0.00_-;&quot;-£&quot;* #,##0.00_-;_-&quot;£&quot;* \-??_-;_-@_-"/>
    <numFmt numFmtId="176" formatCode="_-* #,##0.00_-;\-* #,##0.00_-;_-* \-??_-;_-@_-"/>
    <numFmt numFmtId="177" formatCode="_-* #,##0.00\ _L_s_-;\-* #,##0.00\ _L_s_-;_-* &quot;-&quot;??\ _L_s_-;_-@_-"/>
  </numFmts>
  <fonts count="75">
    <font>
      <sz val="10"/>
      <name val="Arial"/>
      <charset val="186"/>
    </font>
    <font>
      <sz val="11"/>
      <color theme="1"/>
      <name val="Calibri"/>
      <family val="2"/>
      <scheme val="minor"/>
    </font>
    <font>
      <sz val="11"/>
      <name val="Arial"/>
      <family val="2"/>
      <charset val="134"/>
    </font>
    <font>
      <sz val="10"/>
      <name val="Arial"/>
      <family val="2"/>
      <charset val="134"/>
    </font>
    <font>
      <sz val="10"/>
      <name val="Arial"/>
      <family val="2"/>
      <charset val="186"/>
    </font>
    <font>
      <sz val="11"/>
      <color indexed="8"/>
      <name val="Calibri"/>
      <family val="2"/>
      <charset val="204"/>
    </font>
    <font>
      <i/>
      <sz val="11"/>
      <color indexed="23"/>
      <name val="Calibri"/>
      <family val="2"/>
      <charset val="186"/>
    </font>
    <font>
      <sz val="10"/>
      <name val="Arial"/>
      <family val="2"/>
      <charset val="204"/>
    </font>
    <font>
      <sz val="10"/>
      <name val="Baltica"/>
      <charset val="204"/>
    </font>
    <font>
      <sz val="11"/>
      <color indexed="9"/>
      <name val="Calibri"/>
      <family val="2"/>
      <charset val="204"/>
    </font>
    <font>
      <b/>
      <sz val="15"/>
      <color indexed="62"/>
      <name val="Calibri"/>
      <family val="2"/>
      <charset val="204"/>
    </font>
    <font>
      <sz val="10"/>
      <name val="Arial Cyr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204"/>
    </font>
    <font>
      <b/>
      <sz val="18"/>
      <name val="ITCCenturyBookT"/>
      <charset val="204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Baltic"/>
      <charset val="186"/>
    </font>
    <font>
      <b/>
      <sz val="13"/>
      <color indexed="62"/>
      <name val="Calibri"/>
      <family val="2"/>
      <charset val="204"/>
    </font>
    <font>
      <sz val="10"/>
      <color indexed="8"/>
      <name val="Arial"/>
      <family val="2"/>
      <charset val="186"/>
    </font>
    <font>
      <sz val="11"/>
      <color indexed="52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134"/>
    </font>
    <font>
      <b/>
      <sz val="11"/>
      <color indexed="56"/>
      <name val="Calibri"/>
      <family val="2"/>
      <charset val="186"/>
    </font>
    <font>
      <sz val="1"/>
      <color indexed="8"/>
      <name val="Courier New"/>
      <family val="1"/>
      <charset val="186"/>
    </font>
    <font>
      <sz val="10"/>
      <name val="Times New Roman"/>
      <family val="1"/>
      <charset val="204"/>
    </font>
    <font>
      <sz val="11"/>
      <color indexed="8"/>
      <name val="Calibri"/>
      <family val="2"/>
      <charset val="134"/>
    </font>
    <font>
      <b/>
      <sz val="1"/>
      <color indexed="8"/>
      <name val="Courier New"/>
      <family val="1"/>
      <charset val="186"/>
    </font>
    <font>
      <b/>
      <sz val="18"/>
      <color indexed="62"/>
      <name val="Cambria"/>
      <family val="2"/>
      <charset val="204"/>
    </font>
    <font>
      <sz val="9"/>
      <name val="TextBook"/>
      <charset val="204"/>
    </font>
    <font>
      <sz val="8"/>
      <name val="Arial"/>
      <family val="2"/>
      <charset val="204"/>
    </font>
    <font>
      <u/>
      <sz val="11"/>
      <color indexed="12"/>
      <name val="Calibri"/>
      <family val="2"/>
      <charset val="186"/>
    </font>
    <font>
      <sz val="11"/>
      <color indexed="62"/>
      <name val="Calibri"/>
      <family val="2"/>
      <charset val="204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9"/>
      <name val="Calibri"/>
      <family val="2"/>
      <charset val="186"/>
    </font>
    <font>
      <b/>
      <sz val="15"/>
      <color indexed="56"/>
      <name val="Calibri"/>
      <family val="2"/>
      <charset val="186"/>
    </font>
    <font>
      <sz val="11"/>
      <color indexed="52"/>
      <name val="Calibri"/>
      <family val="2"/>
      <charset val="204"/>
    </font>
    <font>
      <sz val="14"/>
      <name val="ITCCenturyBookT"/>
      <charset val="204"/>
    </font>
    <font>
      <sz val="10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4"/>
      <name val="ITCCenturyBookT"/>
      <charset val="204"/>
    </font>
    <font>
      <sz val="11"/>
      <name val="Times New Roman"/>
      <family val="1"/>
      <charset val="186"/>
    </font>
    <font>
      <sz val="11"/>
      <color indexed="10"/>
      <name val="Calibri"/>
      <family val="2"/>
      <charset val="204"/>
    </font>
    <font>
      <b/>
      <sz val="18"/>
      <color indexed="56"/>
      <name val="Cambria"/>
      <family val="2"/>
      <charset val="186"/>
    </font>
    <font>
      <sz val="10"/>
      <name val="Teutonica"/>
      <charset val="186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Times New Roman"/>
      <family val="1"/>
    </font>
    <font>
      <b/>
      <sz val="12"/>
      <name val="Arial"/>
      <family val="2"/>
      <charset val="186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8"/>
        <bgColor indexed="59"/>
      </patternFill>
    </fill>
    <fill>
      <patternFill patternType="solid">
        <fgColor indexed="2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0">
    <xf numFmtId="0" fontId="0" fillId="0" borderId="0">
      <alignment vertical="center"/>
    </xf>
    <xf numFmtId="0" fontId="27" fillId="10" borderId="6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6" fillId="0" borderId="0">
      <alignment vertical="center"/>
    </xf>
    <xf numFmtId="0" fontId="7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2" fillId="5" borderId="6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7" borderId="0" applyNumberFormat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9" fillId="0" borderId="0">
      <alignment vertical="center"/>
    </xf>
    <xf numFmtId="9" fontId="7" fillId="0" borderId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2" fillId="5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16" fillId="11" borderId="0">
      <alignment vertical="center"/>
    </xf>
    <xf numFmtId="173" fontId="4" fillId="0" borderId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1" fontId="4" fillId="0" borderId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2" borderId="6" applyNumberFormat="0" applyAlignment="0" applyProtection="0">
      <alignment vertical="center"/>
    </xf>
    <xf numFmtId="0" fontId="7" fillId="0" borderId="0">
      <alignment vertical="center"/>
    </xf>
    <xf numFmtId="0" fontId="45" fillId="13" borderId="8" applyNumberFormat="0" applyAlignment="0" applyProtection="0">
      <alignment vertical="center"/>
    </xf>
    <xf numFmtId="0" fontId="7" fillId="0" borderId="0">
      <alignment vertical="center"/>
    </xf>
    <xf numFmtId="0" fontId="20" fillId="13" borderId="8" applyNumberFormat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 applyFill="0" applyBorder="0" applyAlignment="0" applyProtection="0">
      <alignment vertical="center"/>
    </xf>
    <xf numFmtId="0" fontId="4" fillId="0" borderId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167" fontId="4" fillId="0" borderId="0" applyFill="0" applyBorder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0" fontId="4" fillId="0" borderId="0">
      <alignment vertical="center"/>
    </xf>
    <xf numFmtId="167" fontId="4" fillId="0" borderId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176" fontId="4" fillId="0" borderId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164" fontId="5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164" fontId="59" fillId="0" borderId="0" applyFont="0" applyFill="0" applyBorder="0" applyAlignment="0" applyProtection="0">
      <alignment vertical="center"/>
    </xf>
    <xf numFmtId="170" fontId="34" fillId="0" borderId="0">
      <alignment vertical="center"/>
      <protection locked="0"/>
    </xf>
    <xf numFmtId="174" fontId="4" fillId="0" borderId="0" applyFill="0" applyBorder="0" applyAlignment="0" applyProtection="0">
      <alignment vertical="center"/>
    </xf>
    <xf numFmtId="0" fontId="7" fillId="0" borderId="0">
      <alignment vertical="center"/>
    </xf>
    <xf numFmtId="176" fontId="4" fillId="0" borderId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 applyNumberFormat="0">
      <alignment vertical="center"/>
    </xf>
    <xf numFmtId="0" fontId="10" fillId="0" borderId="4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165" fontId="40" fillId="0" borderId="0">
      <alignment horizontal="left" vertical="center"/>
    </xf>
    <xf numFmtId="166" fontId="34" fillId="0" borderId="0">
      <alignment vertical="center"/>
      <protection locked="0"/>
    </xf>
    <xf numFmtId="0" fontId="46" fillId="0" borderId="1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169" fontId="37" fillId="0" borderId="0">
      <alignment vertical="center"/>
      <protection locked="0"/>
    </xf>
    <xf numFmtId="169" fontId="37" fillId="0" borderId="0">
      <alignment vertical="center"/>
      <protection locked="0"/>
    </xf>
    <xf numFmtId="0" fontId="54" fillId="29" borderId="0">
      <alignment vertical="center"/>
    </xf>
    <xf numFmtId="0" fontId="4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9" fillId="4" borderId="5" applyNumberFormat="0" applyFon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3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1" fontId="59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41" fontId="5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5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9" fontId="7" fillId="0" borderId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59" fillId="4" borderId="5" applyNumberFormat="0" applyFon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59" fillId="4" borderId="5" applyNumberFormat="0" applyFont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59" fillId="4" borderId="5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2" borderId="7" applyNumberFormat="0" applyAlignment="0" applyProtection="0">
      <alignment vertical="center"/>
    </xf>
    <xf numFmtId="0" fontId="3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13" borderId="8" applyNumberFormat="0" applyAlignment="0" applyProtection="0">
      <alignment vertical="center"/>
    </xf>
    <xf numFmtId="0" fontId="55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4" borderId="5" applyNumberFormat="0" applyFont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0" fontId="53" fillId="10" borderId="7" applyNumberFormat="0" applyAlignment="0" applyProtection="0">
      <alignment vertical="center"/>
    </xf>
    <xf numFmtId="0" fontId="15" fillId="2" borderId="7" applyNumberFormat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4" fillId="26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172" fontId="4" fillId="0" borderId="0" applyFill="0" applyBorder="0" applyAlignment="0" applyProtection="0">
      <alignment vertical="center"/>
    </xf>
    <xf numFmtId="175" fontId="4" fillId="0" borderId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2" fillId="5" borderId="6" applyNumberFormat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29" fillId="2" borderId="6" applyNumberFormat="0" applyAlignment="0" applyProtection="0">
      <alignment vertical="center"/>
    </xf>
    <xf numFmtId="0" fontId="29" fillId="2" borderId="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0" fontId="59" fillId="4" borderId="5" applyNumberFormat="0" applyFont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0" borderId="0"/>
    <xf numFmtId="0" fontId="1" fillId="0" borderId="0"/>
    <xf numFmtId="0" fontId="4" fillId="0" borderId="0"/>
  </cellStyleXfs>
  <cellXfs count="115">
    <xf numFmtId="0" fontId="0" fillId="0" borderId="0" xfId="0" applyAlignment="1"/>
    <xf numFmtId="2" fontId="3" fillId="0" borderId="3" xfId="0" applyNumberFormat="1" applyFont="1" applyBorder="1" applyAlignment="1">
      <alignment horizontal="center" vertical="center" textRotation="90" wrapText="1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4" fillId="0" borderId="1" xfId="213" applyBorder="1" applyAlignment="1">
      <alignment horizontal="left" vertical="center" wrapText="1"/>
    </xf>
    <xf numFmtId="0" fontId="4" fillId="0" borderId="1" xfId="213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4" fillId="0" borderId="0" xfId="0" applyFont="1" applyAlignment="1"/>
    <xf numFmtId="0" fontId="3" fillId="0" borderId="1" xfId="0" applyFont="1" applyBorder="1" applyAlignment="1">
      <alignment horizontal="center" vertical="center" textRotation="90" wrapText="1"/>
    </xf>
    <xf numFmtId="2" fontId="61" fillId="0" borderId="18" xfId="0" applyNumberFormat="1" applyFont="1" applyBorder="1" applyAlignment="1">
      <alignment wrapText="1"/>
    </xf>
    <xf numFmtId="4" fontId="61" fillId="0" borderId="19" xfId="0" applyNumberFormat="1" applyFont="1" applyBorder="1" applyAlignment="1">
      <alignment wrapText="1"/>
    </xf>
    <xf numFmtId="4" fontId="60" fillId="0" borderId="19" xfId="0" applyNumberFormat="1" applyFont="1" applyBorder="1" applyAlignment="1">
      <alignment wrapText="1"/>
    </xf>
    <xf numFmtId="4" fontId="61" fillId="0" borderId="20" xfId="0" applyNumberFormat="1" applyFont="1" applyBorder="1" applyAlignment="1">
      <alignment wrapText="1"/>
    </xf>
    <xf numFmtId="4" fontId="61" fillId="0" borderId="18" xfId="0" applyNumberFormat="1" applyFont="1" applyBorder="1" applyAlignment="1">
      <alignment wrapText="1"/>
    </xf>
    <xf numFmtId="4" fontId="62" fillId="0" borderId="21" xfId="0" applyNumberFormat="1" applyFont="1" applyBorder="1" applyAlignment="1">
      <alignment wrapText="1"/>
    </xf>
    <xf numFmtId="4" fontId="62" fillId="0" borderId="22" xfId="0" applyNumberFormat="1" applyFont="1" applyBorder="1" applyAlignment="1">
      <alignment wrapText="1"/>
    </xf>
    <xf numFmtId="0" fontId="64" fillId="0" borderId="0" xfId="0" applyFont="1" applyAlignment="1">
      <alignment horizontal="left" vertical="top"/>
    </xf>
    <xf numFmtId="0" fontId="60" fillId="0" borderId="0" xfId="0" applyFont="1" applyAlignment="1">
      <alignment horizontal="center" vertical="top" wrapText="1"/>
    </xf>
    <xf numFmtId="0" fontId="60" fillId="0" borderId="0" xfId="0" applyFont="1" applyAlignment="1">
      <alignment horizontal="center" vertical="center"/>
    </xf>
    <xf numFmtId="2" fontId="60" fillId="0" borderId="0" xfId="0" applyNumberFormat="1" applyFont="1" applyAlignment="1">
      <alignment horizontal="center" vertical="center"/>
    </xf>
    <xf numFmtId="2" fontId="60" fillId="0" borderId="0" xfId="0" applyNumberFormat="1" applyFont="1" applyAlignment="1">
      <alignment horizontal="right" vertical="center"/>
    </xf>
    <xf numFmtId="0" fontId="60" fillId="0" borderId="0" xfId="0" applyFont="1" applyAlignment="1">
      <alignment vertical="top" wrapText="1"/>
    </xf>
    <xf numFmtId="2" fontId="62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top"/>
    </xf>
    <xf numFmtId="2" fontId="61" fillId="0" borderId="0" xfId="0" applyNumberFormat="1" applyFont="1" applyAlignment="1">
      <alignment horizontal="center" vertical="center"/>
    </xf>
    <xf numFmtId="0" fontId="64" fillId="0" borderId="0" xfId="0" applyFont="1" applyAlignment="1">
      <alignment vertical="top"/>
    </xf>
    <xf numFmtId="9" fontId="61" fillId="0" borderId="20" xfId="0" applyNumberFormat="1" applyFont="1" applyBorder="1" applyAlignment="1">
      <alignment horizontal="center" wrapText="1"/>
    </xf>
    <xf numFmtId="9" fontId="67" fillId="0" borderId="20" xfId="0" applyNumberFormat="1" applyFont="1" applyBorder="1" applyAlignment="1">
      <alignment wrapText="1"/>
    </xf>
    <xf numFmtId="2" fontId="67" fillId="0" borderId="18" xfId="0" applyNumberFormat="1" applyFont="1" applyBorder="1" applyAlignment="1">
      <alignment wrapText="1"/>
    </xf>
    <xf numFmtId="4" fontId="67" fillId="0" borderId="19" xfId="0" applyNumberFormat="1" applyFont="1" applyBorder="1" applyAlignment="1">
      <alignment wrapText="1"/>
    </xf>
    <xf numFmtId="2" fontId="67" fillId="0" borderId="3" xfId="0" applyNumberFormat="1" applyFont="1" applyBorder="1" applyAlignment="1">
      <alignment horizontal="center" vertical="center"/>
    </xf>
    <xf numFmtId="4" fontId="68" fillId="0" borderId="23" xfId="0" applyNumberFormat="1" applyFont="1" applyBorder="1" applyAlignment="1">
      <alignment wrapText="1"/>
    </xf>
    <xf numFmtId="0" fontId="49" fillId="0" borderId="0" xfId="374" applyFont="1" applyAlignment="1">
      <alignment horizontal="right"/>
    </xf>
    <xf numFmtId="0" fontId="49" fillId="0" borderId="24" xfId="375" applyFont="1" applyBorder="1" applyAlignment="1">
      <alignment horizontal="center"/>
    </xf>
    <xf numFmtId="49" fontId="49" fillId="0" borderId="0" xfId="374" applyNumberFormat="1" applyFont="1" applyAlignment="1">
      <alignment horizontal="center" vertical="center"/>
    </xf>
    <xf numFmtId="0" fontId="69" fillId="0" borderId="0" xfId="375" applyFont="1" applyAlignment="1">
      <alignment horizontal="center" vertical="center"/>
    </xf>
    <xf numFmtId="49" fontId="49" fillId="0" borderId="0" xfId="376" applyNumberFormat="1" applyFont="1" applyAlignment="1">
      <alignment horizontal="center" vertical="center"/>
    </xf>
    <xf numFmtId="0" fontId="49" fillId="0" borderId="0" xfId="376" applyFont="1" applyAlignment="1">
      <alignment horizontal="left"/>
    </xf>
    <xf numFmtId="2" fontId="49" fillId="0" borderId="0" xfId="0" applyNumberFormat="1" applyFont="1" applyAlignment="1">
      <alignment vertical="top"/>
    </xf>
    <xf numFmtId="0" fontId="70" fillId="0" borderId="0" xfId="377" applyFont="1" applyAlignment="1">
      <alignment horizontal="right" vertical="center"/>
    </xf>
    <xf numFmtId="0" fontId="49" fillId="0" borderId="24" xfId="375" applyFont="1" applyBorder="1" applyAlignment="1">
      <alignment horizontal="center" vertical="center"/>
    </xf>
    <xf numFmtId="0" fontId="49" fillId="0" borderId="0" xfId="378" applyFont="1" applyAlignment="1">
      <alignment horizontal="center" vertical="top"/>
    </xf>
    <xf numFmtId="2" fontId="71" fillId="0" borderId="0" xfId="378" applyNumberFormat="1" applyFont="1" applyAlignment="1">
      <alignment horizontal="center" vertical="top"/>
    </xf>
    <xf numFmtId="2" fontId="71" fillId="0" borderId="0" xfId="378" applyNumberFormat="1" applyFont="1" applyAlignment="1">
      <alignment vertical="top"/>
    </xf>
    <xf numFmtId="0" fontId="49" fillId="0" borderId="0" xfId="378" applyFont="1" applyAlignment="1">
      <alignment horizontal="center" vertical="top" wrapText="1"/>
    </xf>
    <xf numFmtId="0" fontId="49" fillId="0" borderId="0" xfId="378" applyFont="1" applyAlignment="1">
      <alignment vertical="top" wrapText="1"/>
    </xf>
    <xf numFmtId="0" fontId="49" fillId="0" borderId="0" xfId="378" applyFont="1"/>
    <xf numFmtId="0" fontId="49" fillId="0" borderId="0" xfId="378" applyFont="1" applyAlignment="1">
      <alignment horizontal="left" vertical="top"/>
    </xf>
    <xf numFmtId="0" fontId="49" fillId="0" borderId="0" xfId="378" applyFont="1" applyAlignment="1">
      <alignment vertical="top"/>
    </xf>
    <xf numFmtId="0" fontId="49" fillId="0" borderId="0" xfId="378" applyFont="1" applyAlignment="1">
      <alignment vertical="center"/>
    </xf>
    <xf numFmtId="0" fontId="49" fillId="0" borderId="3" xfId="378" applyFont="1" applyBorder="1" applyAlignment="1">
      <alignment horizontal="center" vertical="center"/>
    </xf>
    <xf numFmtId="2" fontId="49" fillId="0" borderId="31" xfId="378" applyNumberFormat="1" applyFont="1" applyBorder="1" applyAlignment="1">
      <alignment horizontal="center" vertical="center" wrapText="1"/>
    </xf>
    <xf numFmtId="2" fontId="49" fillId="0" borderId="0" xfId="378" applyNumberFormat="1" applyFont="1"/>
    <xf numFmtId="0" fontId="49" fillId="30" borderId="25" xfId="378" applyFont="1" applyFill="1" applyBorder="1" applyAlignment="1">
      <alignment horizontal="center" vertical="top"/>
    </xf>
    <xf numFmtId="2" fontId="49" fillId="30" borderId="33" xfId="378" applyNumberFormat="1" applyFont="1" applyFill="1" applyBorder="1" applyAlignment="1">
      <alignment horizontal="center" vertical="top" wrapText="1"/>
    </xf>
    <xf numFmtId="0" fontId="49" fillId="30" borderId="34" xfId="378" applyFont="1" applyFill="1" applyBorder="1" applyAlignment="1">
      <alignment horizontal="center" vertical="top"/>
    </xf>
    <xf numFmtId="2" fontId="49" fillId="30" borderId="35" xfId="378" applyNumberFormat="1" applyFont="1" applyFill="1" applyBorder="1" applyAlignment="1">
      <alignment horizontal="center" vertical="top" wrapText="1"/>
    </xf>
    <xf numFmtId="0" fontId="49" fillId="30" borderId="28" xfId="378" applyFont="1" applyFill="1" applyBorder="1" applyAlignment="1">
      <alignment horizontal="center" vertical="top"/>
    </xf>
    <xf numFmtId="2" fontId="49" fillId="30" borderId="37" xfId="378" applyNumberFormat="1" applyFont="1" applyFill="1" applyBorder="1" applyAlignment="1">
      <alignment horizontal="center" vertical="top" wrapText="1"/>
    </xf>
    <xf numFmtId="2" fontId="49" fillId="0" borderId="0" xfId="378" applyNumberFormat="1" applyFont="1" applyAlignment="1">
      <alignment vertical="top" wrapText="1"/>
    </xf>
    <xf numFmtId="0" fontId="49" fillId="0" borderId="0" xfId="374" applyFont="1"/>
    <xf numFmtId="0" fontId="49" fillId="0" borderId="0" xfId="375" applyFont="1"/>
    <xf numFmtId="0" fontId="49" fillId="0" borderId="0" xfId="375" applyFont="1" applyAlignment="1">
      <alignment horizontal="center" vertical="center"/>
    </xf>
    <xf numFmtId="0" fontId="70" fillId="0" borderId="0" xfId="377" applyFont="1" applyAlignment="1">
      <alignment vertical="center"/>
    </xf>
    <xf numFmtId="0" fontId="49" fillId="0" borderId="24" xfId="378" applyFont="1" applyBorder="1" applyAlignment="1">
      <alignment horizontal="center"/>
    </xf>
    <xf numFmtId="0" fontId="49" fillId="0" borderId="0" xfId="374" applyFont="1" applyAlignment="1">
      <alignment horizontal="left"/>
    </xf>
    <xf numFmtId="0" fontId="49" fillId="0" borderId="0" xfId="375" applyFont="1" applyAlignment="1">
      <alignment wrapText="1"/>
    </xf>
    <xf numFmtId="0" fontId="49" fillId="0" borderId="0" xfId="375" applyFont="1" applyAlignment="1">
      <alignment vertical="center"/>
    </xf>
    <xf numFmtId="2" fontId="49" fillId="0" borderId="0" xfId="378" applyNumberFormat="1" applyFont="1" applyAlignment="1">
      <alignment vertical="top"/>
    </xf>
    <xf numFmtId="0" fontId="49" fillId="0" borderId="0" xfId="375" applyFont="1" applyAlignment="1">
      <alignment horizontal="center"/>
    </xf>
    <xf numFmtId="0" fontId="73" fillId="0" borderId="0" xfId="378" applyFont="1" applyAlignment="1">
      <alignment horizontal="left" vertical="top"/>
    </xf>
    <xf numFmtId="0" fontId="64" fillId="0" borderId="0" xfId="0" applyFont="1" applyAlignment="1">
      <alignment horizontal="left" vertical="top" wrapText="1"/>
    </xf>
    <xf numFmtId="0" fontId="73" fillId="0" borderId="0" xfId="0" applyFont="1" applyAlignment="1"/>
    <xf numFmtId="0" fontId="66" fillId="0" borderId="0" xfId="0" applyFont="1" applyAlignment="1">
      <alignment horizontal="center" vertical="top" wrapText="1"/>
    </xf>
    <xf numFmtId="1" fontId="4" fillId="0" borderId="1" xfId="213" applyNumberFormat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4" fillId="0" borderId="0" xfId="0" applyFont="1" applyAlignment="1">
      <alignment horizontal="left" vertical="top" wrapText="1"/>
    </xf>
    <xf numFmtId="2" fontId="64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62" fillId="0" borderId="21" xfId="0" applyNumberFormat="1" applyFont="1" applyBorder="1" applyAlignment="1">
      <alignment horizontal="right" wrapText="1"/>
    </xf>
    <xf numFmtId="2" fontId="62" fillId="0" borderId="22" xfId="0" applyNumberFormat="1" applyFont="1" applyBorder="1" applyAlignment="1">
      <alignment horizontal="right" wrapText="1"/>
    </xf>
    <xf numFmtId="2" fontId="62" fillId="0" borderId="23" xfId="0" applyNumberFormat="1" applyFont="1" applyBorder="1" applyAlignment="1">
      <alignment horizontal="right" wrapText="1"/>
    </xf>
    <xf numFmtId="0" fontId="74" fillId="0" borderId="0" xfId="0" applyFont="1" applyAlignment="1">
      <alignment horizontal="center"/>
    </xf>
    <xf numFmtId="2" fontId="67" fillId="0" borderId="20" xfId="0" applyNumberFormat="1" applyFont="1" applyBorder="1" applyAlignment="1">
      <alignment horizontal="right" wrapText="1"/>
    </xf>
    <xf numFmtId="2" fontId="67" fillId="0" borderId="18" xfId="0" applyNumberFormat="1" applyFont="1" applyBorder="1" applyAlignment="1">
      <alignment horizontal="right" wrapText="1"/>
    </xf>
    <xf numFmtId="2" fontId="67" fillId="0" borderId="19" xfId="0" applyNumberFormat="1" applyFont="1" applyBorder="1" applyAlignment="1">
      <alignment horizontal="right" wrapText="1"/>
    </xf>
    <xf numFmtId="2" fontId="61" fillId="0" borderId="20" xfId="0" applyNumberFormat="1" applyFont="1" applyBorder="1" applyAlignment="1">
      <alignment horizontal="right" wrapText="1"/>
    </xf>
    <xf numFmtId="2" fontId="61" fillId="0" borderId="18" xfId="0" applyNumberFormat="1" applyFont="1" applyBorder="1" applyAlignment="1">
      <alignment horizontal="right" wrapText="1"/>
    </xf>
    <xf numFmtId="2" fontId="61" fillId="0" borderId="19" xfId="0" applyNumberFormat="1" applyFont="1" applyBorder="1" applyAlignment="1">
      <alignment horizontal="right" wrapText="1"/>
    </xf>
    <xf numFmtId="2" fontId="60" fillId="0" borderId="20" xfId="0" applyNumberFormat="1" applyFont="1" applyBorder="1" applyAlignment="1">
      <alignment horizontal="right" wrapText="1"/>
    </xf>
    <xf numFmtId="2" fontId="60" fillId="0" borderId="18" xfId="0" applyNumberFormat="1" applyFont="1" applyBorder="1" applyAlignment="1">
      <alignment horizontal="right" wrapText="1"/>
    </xf>
    <xf numFmtId="2" fontId="60" fillId="0" borderId="19" xfId="0" applyNumberFormat="1" applyFont="1" applyBorder="1" applyAlignment="1">
      <alignment horizontal="right" wrapText="1"/>
    </xf>
    <xf numFmtId="0" fontId="71" fillId="30" borderId="26" xfId="378" applyFont="1" applyFill="1" applyBorder="1" applyAlignment="1">
      <alignment horizontal="right" vertical="top" wrapText="1"/>
    </xf>
    <xf numFmtId="0" fontId="71" fillId="30" borderId="32" xfId="378" applyFont="1" applyFill="1" applyBorder="1" applyAlignment="1">
      <alignment horizontal="right" vertical="top" wrapText="1"/>
    </xf>
    <xf numFmtId="0" fontId="71" fillId="30" borderId="1" xfId="378" applyFont="1" applyFill="1" applyBorder="1" applyAlignment="1">
      <alignment horizontal="right" vertical="top" wrapText="1"/>
    </xf>
    <xf numFmtId="0" fontId="71" fillId="30" borderId="2" xfId="378" applyFont="1" applyFill="1" applyBorder="1" applyAlignment="1">
      <alignment horizontal="right" vertical="top" wrapText="1"/>
    </xf>
    <xf numFmtId="0" fontId="71" fillId="30" borderId="29" xfId="378" applyFont="1" applyFill="1" applyBorder="1" applyAlignment="1">
      <alignment horizontal="right" vertical="top" wrapText="1"/>
    </xf>
    <xf numFmtId="0" fontId="71" fillId="30" borderId="36" xfId="378" applyFont="1" applyFill="1" applyBorder="1" applyAlignment="1">
      <alignment horizontal="right" vertical="top" wrapText="1"/>
    </xf>
    <xf numFmtId="0" fontId="49" fillId="0" borderId="38" xfId="375" applyFont="1" applyBorder="1" applyAlignment="1">
      <alignment horizontal="center" vertical="center"/>
    </xf>
    <xf numFmtId="2" fontId="49" fillId="0" borderId="0" xfId="378" applyNumberFormat="1" applyFont="1" applyAlignment="1">
      <alignment horizontal="right" vertical="top"/>
    </xf>
    <xf numFmtId="0" fontId="72" fillId="0" borderId="0" xfId="378" applyFont="1" applyAlignment="1">
      <alignment horizontal="center" vertical="top"/>
    </xf>
    <xf numFmtId="0" fontId="71" fillId="30" borderId="25" xfId="378" applyFont="1" applyFill="1" applyBorder="1" applyAlignment="1">
      <alignment horizontal="center" vertical="center" textRotation="90"/>
    </xf>
    <xf numFmtId="0" fontId="71" fillId="30" borderId="28" xfId="378" applyFont="1" applyFill="1" applyBorder="1" applyAlignment="1">
      <alignment horizontal="center" vertical="center" textRotation="90"/>
    </xf>
    <xf numFmtId="0" fontId="71" fillId="30" borderId="26" xfId="378" applyFont="1" applyFill="1" applyBorder="1" applyAlignment="1">
      <alignment horizontal="center" vertical="center" wrapText="1"/>
    </xf>
    <xf numFmtId="0" fontId="71" fillId="30" borderId="29" xfId="378" applyFont="1" applyFill="1" applyBorder="1" applyAlignment="1">
      <alignment horizontal="center" vertical="center" wrapText="1"/>
    </xf>
    <xf numFmtId="0" fontId="71" fillId="30" borderId="27" xfId="378" applyFont="1" applyFill="1" applyBorder="1" applyAlignment="1">
      <alignment horizontal="center" vertical="center" wrapText="1"/>
    </xf>
    <xf numFmtId="0" fontId="71" fillId="30" borderId="30" xfId="378" applyFont="1" applyFill="1" applyBorder="1" applyAlignment="1">
      <alignment horizontal="center" vertical="center" wrapText="1"/>
    </xf>
    <xf numFmtId="0" fontId="71" fillId="31" borderId="31" xfId="378" applyFont="1" applyFill="1" applyBorder="1" applyAlignment="1">
      <alignment horizontal="left" vertical="center" wrapText="1"/>
    </xf>
  </cellXfs>
  <cellStyles count="380">
    <cellStyle name="20% - Accent1 2" xfId="5"/>
    <cellStyle name="20% - Accent1 2 2" xfId="11"/>
    <cellStyle name="20% - Accent1 2 3" xfId="14"/>
    <cellStyle name="20% - Accent2 2" xfId="16"/>
    <cellStyle name="20% - Accent2 2 2" xfId="18"/>
    <cellStyle name="20% - Accent2 2 3" xfId="20"/>
    <cellStyle name="20% - Accent3 2" xfId="22"/>
    <cellStyle name="20% - Accent3 2 2" xfId="25"/>
    <cellStyle name="20% - Accent3 2 3" xfId="27"/>
    <cellStyle name="20% - Accent4 2" xfId="12"/>
    <cellStyle name="20% - Accent4 2 2" xfId="29"/>
    <cellStyle name="20% - Accent4 2 3" xfId="32"/>
    <cellStyle name="20% - Accent5 2" xfId="33"/>
    <cellStyle name="20% - Accent5 2 2" xfId="34"/>
    <cellStyle name="20% - Accent5 2 3" xfId="36"/>
    <cellStyle name="20% - Accent6 2" xfId="39"/>
    <cellStyle name="20% - Accent6 2 2" xfId="41"/>
    <cellStyle name="20% - Accent6 2 3" xfId="2"/>
    <cellStyle name="20% - Акцент1 2" xfId="43"/>
    <cellStyle name="20% - Акцент1 3" xfId="19"/>
    <cellStyle name="20% - Акцент2 2" xfId="44"/>
    <cellStyle name="20% - Акцент2 3" xfId="46"/>
    <cellStyle name="20% - Акцент3 2" xfId="23"/>
    <cellStyle name="20% - Акцент3 3" xfId="26"/>
    <cellStyle name="20% - Акцент4 2" xfId="47"/>
    <cellStyle name="20% - Акцент4 3" xfId="49"/>
    <cellStyle name="20% - Акцент5 2" xfId="31"/>
    <cellStyle name="20% - Акцент5 3" xfId="51"/>
    <cellStyle name="20% - Акцент6 2" xfId="53"/>
    <cellStyle name="20% - Акцент6 3" xfId="56"/>
    <cellStyle name="40% - Accent1 2" xfId="57"/>
    <cellStyle name="40% - Accent1 2 2" xfId="58"/>
    <cellStyle name="40% - Accent1 2 3" xfId="62"/>
    <cellStyle name="40% - Accent2 2" xfId="64"/>
    <cellStyle name="40% - Accent2 2 2" xfId="37"/>
    <cellStyle name="40% - Accent2 2 3" xfId="66"/>
    <cellStyle name="40% - Accent3 2" xfId="9"/>
    <cellStyle name="40% - Accent3 2 2" xfId="67"/>
    <cellStyle name="40% - Accent3 2 3" xfId="68"/>
    <cellStyle name="40% - Accent4 2" xfId="28"/>
    <cellStyle name="40% - Accent4 2 2" xfId="52"/>
    <cellStyle name="40% - Accent4 2 3" xfId="6"/>
    <cellStyle name="40% - Accent5 2" xfId="10"/>
    <cellStyle name="40% - Accent5 2 2" xfId="70"/>
    <cellStyle name="40% - Accent5 2 3" xfId="71"/>
    <cellStyle name="40% - Accent6 2" xfId="35"/>
    <cellStyle name="40% - Accent6 2 2" xfId="73"/>
    <cellStyle name="40% - Accent6 2 3" xfId="74"/>
    <cellStyle name="40% - Акцент1 2" xfId="60"/>
    <cellStyle name="40% - Акцент1 3" xfId="61"/>
    <cellStyle name="40% - Акцент2 2" xfId="75"/>
    <cellStyle name="40% - Акцент2 3" xfId="76"/>
    <cellStyle name="40% - Акцент3 2" xfId="65"/>
    <cellStyle name="40% - Акцент3 3" xfId="40"/>
    <cellStyle name="40% - Акцент4 2" xfId="77"/>
    <cellStyle name="40% - Акцент4 3" xfId="78"/>
    <cellStyle name="40% - Акцент5 2" xfId="79"/>
    <cellStyle name="40% - Акцент5 3" xfId="80"/>
    <cellStyle name="40% - Акцент6 2" xfId="82"/>
    <cellStyle name="40% - Акцент6 3" xfId="85"/>
    <cellStyle name="60% - Accent1 2" xfId="86"/>
    <cellStyle name="60% - Accent1 2 2" xfId="87"/>
    <cellStyle name="60% - Accent2 2" xfId="89"/>
    <cellStyle name="60% - Accent2 2 2" xfId="90"/>
    <cellStyle name="60% - Accent3 2" xfId="91"/>
    <cellStyle name="60% - Accent3 2 2" xfId="93"/>
    <cellStyle name="60% - Accent4 2" xfId="94"/>
    <cellStyle name="60% - Accent4 2 2" xfId="95"/>
    <cellStyle name="60% - Accent5 2" xfId="97"/>
    <cellStyle name="60% - Accent5 2 2" xfId="99"/>
    <cellStyle name="60% - Accent6 2" xfId="100"/>
    <cellStyle name="60% - Accent6 2 2" xfId="101"/>
    <cellStyle name="60% - Акцент1 2" xfId="102"/>
    <cellStyle name="60% - Акцент1 3" xfId="103"/>
    <cellStyle name="60% - Акцент2 2" xfId="105"/>
    <cellStyle name="60% - Акцент2 3" xfId="107"/>
    <cellStyle name="60% - Акцент3 2" xfId="108"/>
    <cellStyle name="60% - Акцент3 3" xfId="110"/>
    <cellStyle name="60% - Акцент4 2" xfId="112"/>
    <cellStyle name="60% - Акцент4 3" xfId="116"/>
    <cellStyle name="60% - Акцент5 2" xfId="118"/>
    <cellStyle name="60% - Акцент5 3" xfId="119"/>
    <cellStyle name="60% - Акцент6 2" xfId="120"/>
    <cellStyle name="60% - Акцент6 3" xfId="121"/>
    <cellStyle name="Äåķåęķūé [0]_laroux" xfId="122"/>
    <cellStyle name="Äåķåęķūé_laroux" xfId="115"/>
    <cellStyle name="Accent1 2" xfId="123"/>
    <cellStyle name="Accent1 2 2" xfId="125"/>
    <cellStyle name="Accent2 2" xfId="126"/>
    <cellStyle name="Accent2 2 2" xfId="127"/>
    <cellStyle name="Accent3 2" xfId="128"/>
    <cellStyle name="Accent3 2 2" xfId="129"/>
    <cellStyle name="Accent4 2" xfId="131"/>
    <cellStyle name="Accent4 2 2" xfId="133"/>
    <cellStyle name="Accent5 2" xfId="134"/>
    <cellStyle name="Accent5 2 2" xfId="117"/>
    <cellStyle name="Accent6 2" xfId="132"/>
    <cellStyle name="Accent6 2 2" xfId="136"/>
    <cellStyle name="Bad 2" xfId="92"/>
    <cellStyle name="Bad 2 2" xfId="137"/>
    <cellStyle name="Calculation 2" xfId="1"/>
    <cellStyle name="Calculation 2 2" xfId="138"/>
    <cellStyle name="Check Cell 2" xfId="140"/>
    <cellStyle name="Check Cell 2 2" xfId="142"/>
    <cellStyle name="Comma 2" xfId="143"/>
    <cellStyle name="Comma 2 2" xfId="145"/>
    <cellStyle name="Comma 2 3" xfId="146"/>
    <cellStyle name="Comma 2 4" xfId="147"/>
    <cellStyle name="Comma 2 5" xfId="148"/>
    <cellStyle name="Comma 3" xfId="150"/>
    <cellStyle name="Comma 3 2" xfId="152"/>
    <cellStyle name="Comma 4" xfId="155"/>
    <cellStyle name="Comma 5" xfId="158"/>
    <cellStyle name="Comma 6" xfId="161"/>
    <cellStyle name="Comma 6 2" xfId="163"/>
    <cellStyle name="Currency 2" xfId="166"/>
    <cellStyle name="Currency 2 2" xfId="168"/>
    <cellStyle name="Date" xfId="169"/>
    <cellStyle name="Dezimal [0]_Compiling Utility Macros" xfId="170"/>
    <cellStyle name="Dezimal_Compiling Utility Macros" xfId="172"/>
    <cellStyle name="Divider" xfId="174"/>
    <cellStyle name="Excel Built-in Normal" xfId="177"/>
    <cellStyle name="Explanatory Text 2" xfId="178"/>
    <cellStyle name="Explanatory Text 2 2" xfId="180"/>
    <cellStyle name="Fixed" xfId="183"/>
    <cellStyle name="Good 2" xfId="160"/>
    <cellStyle name="Good 2 2" xfId="162"/>
    <cellStyle name="Heading 1 2" xfId="184"/>
    <cellStyle name="Heading 1 2 2" xfId="185"/>
    <cellStyle name="Heading 2 2" xfId="187"/>
    <cellStyle name="Heading 2 2 2" xfId="188"/>
    <cellStyle name="Heading 3 2" xfId="24"/>
    <cellStyle name="Heading 3 2 2" xfId="189"/>
    <cellStyle name="Heading 4 2" xfId="190"/>
    <cellStyle name="Heading 4 2 2" xfId="192"/>
    <cellStyle name="Heading1 1" xfId="193"/>
    <cellStyle name="Heading2" xfId="194"/>
    <cellStyle name="Headline I" xfId="114"/>
    <cellStyle name="Headline II" xfId="195"/>
    <cellStyle name="Headline III" xfId="196"/>
    <cellStyle name="Hyperlink 2" xfId="199"/>
    <cellStyle name="Īįū÷ķūé_laroux" xfId="200"/>
    <cellStyle name="Input 2" xfId="202"/>
    <cellStyle name="Input 2 2" xfId="13"/>
    <cellStyle name="Linked Cell 2" xfId="205"/>
    <cellStyle name="Linked Cell 2 2" xfId="206"/>
    <cellStyle name="Neutral 2" xfId="207"/>
    <cellStyle name="Neutral 2 2" xfId="208"/>
    <cellStyle name="Normaali_light-98_gun" xfId="154"/>
    <cellStyle name="Normal 10" xfId="109"/>
    <cellStyle name="Normal 10 2" xfId="209"/>
    <cellStyle name="Normal 11" xfId="210"/>
    <cellStyle name="Normal 12" xfId="139"/>
    <cellStyle name="Normal 12 2" xfId="141"/>
    <cellStyle name="Normal 13" xfId="211"/>
    <cellStyle name="Normal 14" xfId="212"/>
    <cellStyle name="Normal 19" xfId="213"/>
    <cellStyle name="Normal 2" xfId="214"/>
    <cellStyle name="Normal 2 10" xfId="215"/>
    <cellStyle name="Normal 2 11" xfId="217"/>
    <cellStyle name="Normal 2 12" xfId="219"/>
    <cellStyle name="Normal 2 12 2" xfId="171"/>
    <cellStyle name="Normal 2 13" xfId="221"/>
    <cellStyle name="Normal 2 14" xfId="222"/>
    <cellStyle name="Normal 2 15" xfId="223"/>
    <cellStyle name="Normal 2 16" xfId="224"/>
    <cellStyle name="Normal 2 17" xfId="42"/>
    <cellStyle name="Normal 2 18" xfId="17"/>
    <cellStyle name="Normal 2 2" xfId="225"/>
    <cellStyle name="Normal 2 2 2" xfId="227"/>
    <cellStyle name="Normal 2 2 3" xfId="229"/>
    <cellStyle name="Normal 2 2 4" xfId="69"/>
    <cellStyle name="Normal 2 2_Darbu daudzumu saraksts_P33_check" xfId="230"/>
    <cellStyle name="Normal 2 3" xfId="231"/>
    <cellStyle name="Normal 2 3 2" xfId="233"/>
    <cellStyle name="Normal 2 3 2 2" xfId="234"/>
    <cellStyle name="Normal 2 3 3" xfId="204"/>
    <cellStyle name="Normal 2 3 4" xfId="235"/>
    <cellStyle name="Normal 2 4" xfId="236"/>
    <cellStyle name="Normal 2 4 10" xfId="238"/>
    <cellStyle name="Normal 2 4 10 2" xfId="239"/>
    <cellStyle name="Normal 2 4 11" xfId="4"/>
    <cellStyle name="Normal 2 4 2" xfId="241"/>
    <cellStyle name="Normal 2 4 2 2" xfId="84"/>
    <cellStyle name="Normal 2 4 2_DDS_P22_27.04.2012_check" xfId="242"/>
    <cellStyle name="Normal 2 4 3" xfId="244"/>
    <cellStyle name="Normal 2 4 4" xfId="246"/>
    <cellStyle name="Normal 2 4 5" xfId="198"/>
    <cellStyle name="Normal 2 4 5 2" xfId="247"/>
    <cellStyle name="Normal 2 4 6" xfId="248"/>
    <cellStyle name="Normal 2 4 6 2" xfId="249"/>
    <cellStyle name="Normal 2 4 7" xfId="250"/>
    <cellStyle name="Normal 2 4 7 2" xfId="251"/>
    <cellStyle name="Normal 2 4 8" xfId="173"/>
    <cellStyle name="Normal 2 4 8 2" xfId="252"/>
    <cellStyle name="Normal 2 4 9" xfId="253"/>
    <cellStyle name="Normal 2 4 9 2" xfId="254"/>
    <cellStyle name="Normal 2 4_DDS_P22_27.04.2012_check" xfId="255"/>
    <cellStyle name="Normal 2 5" xfId="256"/>
    <cellStyle name="Normal 2 6" xfId="257"/>
    <cellStyle name="Normal 2 7" xfId="258"/>
    <cellStyle name="Normal 2 8" xfId="259"/>
    <cellStyle name="Normal 2 9" xfId="63"/>
    <cellStyle name="Normal 2_Darbu_daudzuma_saraksts_A13" xfId="260"/>
    <cellStyle name="Normal 3" xfId="261"/>
    <cellStyle name="Normal 3 2" xfId="262"/>
    <cellStyle name="Normal 3 2 2" xfId="263"/>
    <cellStyle name="Normal 3 2 3" xfId="265"/>
    <cellStyle name="Normal 3 2 4" xfId="72"/>
    <cellStyle name="Normal 3 3" xfId="124"/>
    <cellStyle name="Normal 3 3 2" xfId="266"/>
    <cellStyle name="Normal 3 3 3" xfId="268"/>
    <cellStyle name="Normal 3 4" xfId="237"/>
    <cellStyle name="Normal 3 5" xfId="3"/>
    <cellStyle name="Normal 3 6" xfId="269"/>
    <cellStyle name="Normal 3 7" xfId="271"/>
    <cellStyle name="Normal 3 8" xfId="272"/>
    <cellStyle name="Normal 3 9" xfId="8"/>
    <cellStyle name="Normal 3_DDS_P22_27.04.2012_check" xfId="274"/>
    <cellStyle name="Normal 4" xfId="275"/>
    <cellStyle name="Normal 4 2" xfId="276"/>
    <cellStyle name="Normal 4 2 2" xfId="277"/>
    <cellStyle name="Normal 4 2 3" xfId="278"/>
    <cellStyle name="Normal 4 3" xfId="279"/>
    <cellStyle name="Normal 4 4" xfId="280"/>
    <cellStyle name="Normal 4 4 2" xfId="281"/>
    <cellStyle name="Normal 4 5" xfId="15"/>
    <cellStyle name="Normal 4 6" xfId="282"/>
    <cellStyle name="Normal 4 6 2" xfId="45"/>
    <cellStyle name="Normal 4 7" xfId="284"/>
    <cellStyle name="Normal 5" xfId="285"/>
    <cellStyle name="Normal 5 2" xfId="286"/>
    <cellStyle name="Normal 5 3" xfId="287"/>
    <cellStyle name="Normal 5 4" xfId="288"/>
    <cellStyle name="Normal 5 4 2" xfId="186"/>
    <cellStyle name="Normal 5 5" xfId="21"/>
    <cellStyle name="Normal 5 6" xfId="135"/>
    <cellStyle name="Normal 5 7" xfId="289"/>
    <cellStyle name="Normal 6" xfId="291"/>
    <cellStyle name="Normal 6 2" xfId="292"/>
    <cellStyle name="Normal 6 3" xfId="293"/>
    <cellStyle name="Normal 6 3 2" xfId="295"/>
    <cellStyle name="Normal 6 4" xfId="296"/>
    <cellStyle name="Normal 7" xfId="297"/>
    <cellStyle name="Normal 7 2" xfId="299"/>
    <cellStyle name="Normal 8" xfId="300"/>
    <cellStyle name="Normal 8 2" xfId="301"/>
    <cellStyle name="Normal 9" xfId="302"/>
    <cellStyle name="Normal 9 2" xfId="303"/>
    <cellStyle name="Normal_Rezekne_teplouzel" xfId="374"/>
    <cellStyle name="Normal_Tames_sask_ar_Not_1014" xfId="375"/>
    <cellStyle name="Note 2" xfId="149"/>
    <cellStyle name="Note 2 2" xfId="151"/>
    <cellStyle name="Note 2 3" xfId="304"/>
    <cellStyle name="Note 2 3 2" xfId="264"/>
    <cellStyle name="Note 2 4" xfId="305"/>
    <cellStyle name="Note 2 4 2" xfId="267"/>
    <cellStyle name="Note 2 5" xfId="306"/>
    <cellStyle name="Note 2 6" xfId="201"/>
    <cellStyle name="Note 3" xfId="153"/>
    <cellStyle name="Note 3 2" xfId="307"/>
    <cellStyle name="Note 3 2 2" xfId="309"/>
    <cellStyle name="Note 3 3" xfId="310"/>
    <cellStyle name="Note 3 4" xfId="311"/>
    <cellStyle name="Note 3 5" xfId="312"/>
    <cellStyle name="Note 4" xfId="157"/>
    <cellStyle name="Note 4 2" xfId="313"/>
    <cellStyle name="Output 2" xfId="314"/>
    <cellStyle name="Output 2 2" xfId="315"/>
    <cellStyle name="Parasts" xfId="0" builtinId="0"/>
    <cellStyle name="Parasts 2" xfId="378"/>
    <cellStyle name="Parasts 2 2" xfId="379"/>
    <cellStyle name="Percent 2" xfId="30"/>
    <cellStyle name="Percent 2 2" xfId="55"/>
    <cellStyle name="Percent 2 2 2" xfId="245"/>
    <cellStyle name="Percent 3" xfId="50"/>
    <cellStyle name="Percent 3 2" xfId="316"/>
    <cellStyle name="Position" xfId="54"/>
    <cellStyle name="Standard_Anpassen der Amortisation" xfId="317"/>
    <cellStyle name="Style 1" xfId="319"/>
    <cellStyle name="Style 1 2" xfId="320"/>
    <cellStyle name="Style 1 2 2" xfId="176"/>
    <cellStyle name="Style 2" xfId="322"/>
    <cellStyle name="Style 2 2" xfId="323"/>
    <cellStyle name="Title 2" xfId="294"/>
    <cellStyle name="Title 2 2" xfId="88"/>
    <cellStyle name="Total 2" xfId="324"/>
    <cellStyle name="Total 2 2" xfId="325"/>
    <cellStyle name="Unit" xfId="182"/>
    <cellStyle name="Währung [0]_Compiling Utility Macros" xfId="326"/>
    <cellStyle name="Währung_Compiling Utility Macros" xfId="327"/>
    <cellStyle name="Warning Text 2" xfId="328"/>
    <cellStyle name="Warning Text 2 2" xfId="290"/>
    <cellStyle name="Акцент1 2" xfId="226"/>
    <cellStyle name="Акцент1 3" xfId="228"/>
    <cellStyle name="Акцент2 2" xfId="232"/>
    <cellStyle name="Акцент2 3" xfId="203"/>
    <cellStyle name="Акцент3 2" xfId="240"/>
    <cellStyle name="Акцент3 3" xfId="243"/>
    <cellStyle name="Акцент4 2" xfId="329"/>
    <cellStyle name="Акцент4 3" xfId="330"/>
    <cellStyle name="Акцент5 2" xfId="331"/>
    <cellStyle name="Акцент5 3" xfId="332"/>
    <cellStyle name="Акцент6 2" xfId="333"/>
    <cellStyle name="Акцент6 3" xfId="334"/>
    <cellStyle name="Ввод  2" xfId="335"/>
    <cellStyle name="Ввод  3" xfId="59"/>
    <cellStyle name="Вывод 2" xfId="273"/>
    <cellStyle name="Вывод 3" xfId="336"/>
    <cellStyle name="Вычисление 2" xfId="337"/>
    <cellStyle name="Вычисление 3" xfId="338"/>
    <cellStyle name="Заголовок 1 2" xfId="175"/>
    <cellStyle name="Заголовок 1 3" xfId="98"/>
    <cellStyle name="Заголовок 2 2" xfId="339"/>
    <cellStyle name="Заголовок 2 3" xfId="340"/>
    <cellStyle name="Заголовок 3 2" xfId="341"/>
    <cellStyle name="Заголовок 3 3" xfId="342"/>
    <cellStyle name="Заголовок 4 2" xfId="165"/>
    <cellStyle name="Заголовок 4 3" xfId="344"/>
    <cellStyle name="Итог 2" xfId="345"/>
    <cellStyle name="Итог 3" xfId="346"/>
    <cellStyle name="Контрольная ячейка 2" xfId="283"/>
    <cellStyle name="Контрольная ячейка 3" xfId="347"/>
    <cellStyle name="Название 2" xfId="318"/>
    <cellStyle name="Название 3" xfId="321"/>
    <cellStyle name="Нейтральный 2" xfId="348"/>
    <cellStyle name="Нейтральный 3" xfId="349"/>
    <cellStyle name="Обычный 10" xfId="48"/>
    <cellStyle name="Обычный 10 2" xfId="350"/>
    <cellStyle name="Обычный 11" xfId="191"/>
    <cellStyle name="Обычный 12" xfId="96"/>
    <cellStyle name="Обычный 13" xfId="81"/>
    <cellStyle name="Обычный 14" xfId="83"/>
    <cellStyle name="Обычный 15" xfId="351"/>
    <cellStyle name="Обычный 16" xfId="144"/>
    <cellStyle name="Обычный 2" xfId="181"/>
    <cellStyle name="Обычный 3" xfId="164"/>
    <cellStyle name="Обычный 3 2" xfId="167"/>
    <cellStyle name="Обычный 4" xfId="343"/>
    <cellStyle name="Обычный 4 2" xfId="353"/>
    <cellStyle name="Обычный 5" xfId="354"/>
    <cellStyle name="Обычный 5 2" xfId="355"/>
    <cellStyle name="Обычный 6" xfId="352"/>
    <cellStyle name="Обычный 7" xfId="7"/>
    <cellStyle name="Обычный 8" xfId="298"/>
    <cellStyle name="Обычный 8 2" xfId="197"/>
    <cellStyle name="Обычный 9" xfId="356"/>
    <cellStyle name="Обычный_2009-04-27_PED IESN" xfId="376"/>
    <cellStyle name="Обычный_Anna" xfId="377"/>
    <cellStyle name="Плохой 2" xfId="156"/>
    <cellStyle name="Плохой 3" xfId="159"/>
    <cellStyle name="Пояснение 2" xfId="357"/>
    <cellStyle name="Пояснение 3" xfId="179"/>
    <cellStyle name="Примечание 2" xfId="358"/>
    <cellStyle name="Примечание 2 2" xfId="359"/>
    <cellStyle name="Примечание 3" xfId="104"/>
    <cellStyle name="Примечание 4" xfId="106"/>
    <cellStyle name="Примечание 4 2" xfId="270"/>
    <cellStyle name="Примечание 5" xfId="360"/>
    <cellStyle name="Процентный 2" xfId="111"/>
    <cellStyle name="Процентный 3" xfId="113"/>
    <cellStyle name="Процентный 4" xfId="361"/>
    <cellStyle name="Связанная ячейка 2" xfId="38"/>
    <cellStyle name="Связанная ячейка 3" xfId="362"/>
    <cellStyle name="Текст предупреждения 2" xfId="363"/>
    <cellStyle name="Текст предупреждения 3" xfId="364"/>
    <cellStyle name="Финансовый [0] 2" xfId="216"/>
    <cellStyle name="Финансовый [0] 3" xfId="218"/>
    <cellStyle name="Финансовый [0] 4" xfId="220"/>
    <cellStyle name="Финансовый 10" xfId="365"/>
    <cellStyle name="Финансовый 2" xfId="366"/>
    <cellStyle name="Финансовый 3" xfId="367"/>
    <cellStyle name="Финансовый 4" xfId="368"/>
    <cellStyle name="Финансовый 5" xfId="369"/>
    <cellStyle name="Финансовый 6" xfId="308"/>
    <cellStyle name="Финансовый 7" xfId="370"/>
    <cellStyle name="Финансовый 8" xfId="371"/>
    <cellStyle name="Финансовый 9" xfId="372"/>
    <cellStyle name="Хороший 2" xfId="130"/>
    <cellStyle name="Хороший 3" xfId="3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topLeftCell="A7" zoomScale="80" zoomScaleNormal="80" workbookViewId="0">
      <selection activeCell="A5" sqref="A5"/>
    </sheetView>
  </sheetViews>
  <sheetFormatPr defaultColWidth="9.140625" defaultRowHeight="12.75"/>
  <cols>
    <col min="1" max="1" width="20.140625" customWidth="1"/>
    <col min="2" max="2" width="44.140625" customWidth="1"/>
    <col min="11" max="11" width="9.85546875" bestFit="1" customWidth="1"/>
    <col min="12" max="12" width="11.140625" customWidth="1"/>
    <col min="13" max="13" width="10.28515625" customWidth="1"/>
    <col min="14" max="14" width="10.85546875" customWidth="1"/>
    <col min="15" max="15" width="12" customWidth="1"/>
  </cols>
  <sheetData>
    <row r="1" spans="1:15" ht="18">
      <c r="A1" s="78" t="s">
        <v>30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5.75">
      <c r="A2" s="89" t="s">
        <v>66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ht="27.75" customHeight="1">
      <c r="A3" s="74" t="s">
        <v>24</v>
      </c>
      <c r="B3" s="76" t="s">
        <v>49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4.25">
      <c r="A4" s="19" t="s">
        <v>50</v>
      </c>
      <c r="B4" s="20"/>
      <c r="C4" s="28"/>
      <c r="D4" s="21"/>
      <c r="E4" s="21"/>
      <c r="F4" s="21"/>
      <c r="G4" s="22"/>
      <c r="H4" s="22"/>
      <c r="I4" s="22"/>
      <c r="J4" s="22"/>
      <c r="K4" s="23"/>
      <c r="L4" s="22"/>
      <c r="M4" s="22"/>
      <c r="N4" s="22"/>
      <c r="O4" s="21"/>
    </row>
    <row r="5" spans="1:15" ht="14.25">
      <c r="A5" s="19" t="s">
        <v>67</v>
      </c>
      <c r="B5" s="20"/>
      <c r="C5" s="24"/>
      <c r="D5" s="21"/>
      <c r="E5" s="21"/>
      <c r="F5" s="21"/>
      <c r="G5" s="22"/>
      <c r="H5" s="22"/>
      <c r="I5" s="22"/>
      <c r="J5" s="80" t="s">
        <v>23</v>
      </c>
      <c r="K5" s="80"/>
      <c r="L5" s="80"/>
      <c r="M5" s="80"/>
      <c r="N5" s="80"/>
      <c r="O5" s="25">
        <f>O27</f>
        <v>0</v>
      </c>
    </row>
    <row r="6" spans="1:15">
      <c r="A6" s="26"/>
      <c r="B6" s="20"/>
      <c r="C6" s="24"/>
      <c r="D6" s="21"/>
      <c r="E6" s="21"/>
      <c r="F6" s="21"/>
      <c r="G6" s="22"/>
      <c r="H6" s="22"/>
      <c r="I6" s="22"/>
      <c r="J6" s="22"/>
      <c r="K6" s="27"/>
      <c r="L6" s="27"/>
      <c r="M6" s="27"/>
      <c r="N6" s="27"/>
      <c r="O6" s="27"/>
    </row>
    <row r="7" spans="1:15" ht="14.25">
      <c r="A7" s="81" t="s">
        <v>0</v>
      </c>
      <c r="B7" s="82" t="s">
        <v>2</v>
      </c>
      <c r="C7" s="83" t="s">
        <v>3</v>
      </c>
      <c r="D7" s="81" t="s">
        <v>4</v>
      </c>
      <c r="E7" s="84" t="s">
        <v>5</v>
      </c>
      <c r="F7" s="84"/>
      <c r="G7" s="84"/>
      <c r="H7" s="84"/>
      <c r="I7" s="84"/>
      <c r="J7" s="85"/>
      <c r="K7" s="84" t="s">
        <v>6</v>
      </c>
      <c r="L7" s="84"/>
      <c r="M7" s="84"/>
      <c r="N7" s="84"/>
      <c r="O7" s="84"/>
    </row>
    <row r="8" spans="1:15" ht="72">
      <c r="A8" s="81"/>
      <c r="B8" s="82"/>
      <c r="C8" s="83"/>
      <c r="D8" s="81"/>
      <c r="E8" s="11" t="s">
        <v>7</v>
      </c>
      <c r="F8" s="11" t="s">
        <v>8</v>
      </c>
      <c r="G8" s="3" t="s">
        <v>9</v>
      </c>
      <c r="H8" s="3" t="s">
        <v>10</v>
      </c>
      <c r="I8" s="3" t="s">
        <v>11</v>
      </c>
      <c r="J8" s="3" t="s">
        <v>12</v>
      </c>
      <c r="K8" s="1" t="s">
        <v>1</v>
      </c>
      <c r="L8" s="1" t="s">
        <v>9</v>
      </c>
      <c r="M8" s="1" t="s">
        <v>10</v>
      </c>
      <c r="N8" s="1" t="s">
        <v>11</v>
      </c>
      <c r="O8" s="1" t="s">
        <v>13</v>
      </c>
    </row>
    <row r="9" spans="1:15" ht="25.5">
      <c r="A9" s="4">
        <v>1</v>
      </c>
      <c r="B9" s="7" t="s">
        <v>53</v>
      </c>
      <c r="C9" s="8" t="s">
        <v>14</v>
      </c>
      <c r="D9" s="8">
        <v>730</v>
      </c>
      <c r="E9" s="6"/>
      <c r="F9" s="5"/>
      <c r="G9" s="5"/>
      <c r="H9" s="5"/>
      <c r="I9" s="2"/>
      <c r="J9" s="9"/>
      <c r="K9" s="5"/>
      <c r="L9" s="5"/>
      <c r="M9" s="5"/>
      <c r="N9" s="5"/>
      <c r="O9" s="5"/>
    </row>
    <row r="10" spans="1:15" ht="25.5">
      <c r="A10" s="4">
        <v>2</v>
      </c>
      <c r="B10" s="7" t="s">
        <v>54</v>
      </c>
      <c r="C10" s="8" t="s">
        <v>14</v>
      </c>
      <c r="D10" s="8">
        <v>43</v>
      </c>
      <c r="E10" s="6"/>
      <c r="F10" s="5"/>
      <c r="G10" s="5"/>
      <c r="H10" s="5"/>
      <c r="I10" s="2"/>
      <c r="J10" s="9"/>
      <c r="K10" s="5"/>
      <c r="L10" s="5"/>
      <c r="M10" s="5"/>
      <c r="N10" s="5"/>
      <c r="O10" s="5"/>
    </row>
    <row r="11" spans="1:15" ht="25.5">
      <c r="A11" s="4">
        <v>3</v>
      </c>
      <c r="B11" s="7" t="s">
        <v>61</v>
      </c>
      <c r="C11" s="8" t="s">
        <v>15</v>
      </c>
      <c r="D11" s="8">
        <v>172</v>
      </c>
      <c r="E11" s="6"/>
      <c r="F11" s="5"/>
      <c r="G11" s="5"/>
      <c r="H11" s="5"/>
      <c r="I11" s="2"/>
      <c r="J11" s="9"/>
      <c r="K11" s="5"/>
      <c r="L11" s="5"/>
      <c r="M11" s="5"/>
      <c r="N11" s="5"/>
      <c r="O11" s="5"/>
    </row>
    <row r="12" spans="1:15" ht="38.25">
      <c r="A12" s="4">
        <v>4</v>
      </c>
      <c r="B12" s="7" t="s">
        <v>60</v>
      </c>
      <c r="C12" s="8" t="s">
        <v>14</v>
      </c>
      <c r="D12" s="8">
        <v>50</v>
      </c>
      <c r="E12" s="6"/>
      <c r="F12" s="5"/>
      <c r="G12" s="5"/>
      <c r="H12" s="5"/>
      <c r="I12" s="2"/>
      <c r="J12" s="9"/>
      <c r="K12" s="5"/>
      <c r="L12" s="5"/>
      <c r="M12" s="5"/>
      <c r="N12" s="5"/>
      <c r="O12" s="5"/>
    </row>
    <row r="13" spans="1:15" ht="25.5">
      <c r="A13" s="4">
        <v>5</v>
      </c>
      <c r="B13" s="7" t="s">
        <v>51</v>
      </c>
      <c r="C13" s="8" t="s">
        <v>16</v>
      </c>
      <c r="D13" s="8">
        <v>1</v>
      </c>
      <c r="E13" s="6"/>
      <c r="F13" s="5"/>
      <c r="G13" s="5"/>
      <c r="H13" s="5"/>
      <c r="I13" s="2"/>
      <c r="J13" s="9"/>
      <c r="K13" s="5"/>
      <c r="L13" s="5"/>
      <c r="M13" s="5"/>
      <c r="N13" s="5"/>
      <c r="O13" s="5"/>
    </row>
    <row r="14" spans="1:15">
      <c r="A14" s="4">
        <v>6</v>
      </c>
      <c r="B14" s="7" t="s">
        <v>52</v>
      </c>
      <c r="C14" s="8" t="s">
        <v>16</v>
      </c>
      <c r="D14" s="8">
        <v>1</v>
      </c>
      <c r="E14" s="6"/>
      <c r="F14" s="5"/>
      <c r="G14" s="5"/>
      <c r="H14" s="5"/>
      <c r="I14" s="2"/>
      <c r="J14" s="9"/>
      <c r="K14" s="5"/>
      <c r="L14" s="5"/>
      <c r="M14" s="5"/>
      <c r="N14" s="5"/>
      <c r="O14" s="5"/>
    </row>
    <row r="15" spans="1:15" ht="25.5">
      <c r="A15" s="4">
        <v>7</v>
      </c>
      <c r="B15" s="7" t="s">
        <v>58</v>
      </c>
      <c r="C15" s="8" t="s">
        <v>27</v>
      </c>
      <c r="D15" s="77">
        <v>1450</v>
      </c>
      <c r="E15" s="6"/>
      <c r="F15" s="5"/>
      <c r="G15" s="5"/>
      <c r="H15" s="5"/>
      <c r="I15" s="2"/>
      <c r="J15" s="9"/>
      <c r="K15" s="5"/>
      <c r="L15" s="5"/>
      <c r="M15" s="5"/>
      <c r="N15" s="5"/>
      <c r="O15" s="5"/>
    </row>
    <row r="16" spans="1:15" ht="25.5">
      <c r="A16" s="4">
        <v>8</v>
      </c>
      <c r="B16" s="7" t="s">
        <v>59</v>
      </c>
      <c r="C16" s="8" t="s">
        <v>27</v>
      </c>
      <c r="D16" s="8">
        <v>50</v>
      </c>
      <c r="E16" s="6"/>
      <c r="F16" s="5"/>
      <c r="G16" s="5"/>
      <c r="H16" s="5"/>
      <c r="I16" s="2"/>
      <c r="J16" s="9"/>
      <c r="K16" s="5"/>
      <c r="L16" s="5"/>
      <c r="M16" s="5"/>
      <c r="N16" s="5"/>
      <c r="O16" s="5"/>
    </row>
    <row r="17" spans="1:15">
      <c r="A17" s="4">
        <v>9</v>
      </c>
      <c r="B17" s="7" t="s">
        <v>18</v>
      </c>
      <c r="C17" s="8" t="s">
        <v>15</v>
      </c>
      <c r="D17" s="8">
        <v>200</v>
      </c>
      <c r="E17" s="6"/>
      <c r="F17" s="5"/>
      <c r="G17" s="5"/>
      <c r="H17" s="5"/>
      <c r="I17" s="2"/>
      <c r="J17" s="9"/>
      <c r="K17" s="5"/>
      <c r="L17" s="5"/>
      <c r="M17" s="5"/>
      <c r="N17" s="5"/>
      <c r="O17" s="5"/>
    </row>
    <row r="18" spans="1:15">
      <c r="A18" s="4">
        <v>10</v>
      </c>
      <c r="B18" s="7" t="s">
        <v>31</v>
      </c>
      <c r="C18" s="8" t="s">
        <v>28</v>
      </c>
      <c r="D18" s="8">
        <v>1</v>
      </c>
      <c r="E18" s="6"/>
      <c r="F18" s="5"/>
      <c r="G18" s="5"/>
      <c r="H18" s="5"/>
      <c r="I18" s="2"/>
      <c r="J18" s="9"/>
      <c r="K18" s="5"/>
      <c r="L18" s="5"/>
      <c r="M18" s="5"/>
      <c r="N18" s="5"/>
      <c r="O18" s="5"/>
    </row>
    <row r="19" spans="1:15">
      <c r="A19" s="4">
        <v>11</v>
      </c>
      <c r="B19" s="7" t="s">
        <v>62</v>
      </c>
      <c r="C19" s="8" t="s">
        <v>26</v>
      </c>
      <c r="D19" s="8">
        <v>50</v>
      </c>
      <c r="E19" s="6"/>
      <c r="F19" s="5"/>
      <c r="G19" s="5"/>
      <c r="H19" s="5"/>
      <c r="I19" s="2"/>
      <c r="J19" s="9"/>
      <c r="K19" s="5"/>
      <c r="L19" s="5"/>
      <c r="M19" s="5"/>
      <c r="N19" s="5"/>
      <c r="O19" s="5"/>
    </row>
    <row r="20" spans="1:15" ht="25.5">
      <c r="A20" s="4">
        <v>12</v>
      </c>
      <c r="B20" s="7" t="s">
        <v>63</v>
      </c>
      <c r="C20" s="8" t="s">
        <v>26</v>
      </c>
      <c r="D20" s="8">
        <v>150</v>
      </c>
      <c r="E20" s="6"/>
      <c r="F20" s="5"/>
      <c r="G20" s="5"/>
      <c r="H20" s="5"/>
      <c r="I20" s="2"/>
      <c r="J20" s="9"/>
      <c r="K20" s="5"/>
      <c r="L20" s="5"/>
      <c r="M20" s="5"/>
      <c r="N20" s="5"/>
      <c r="O20" s="5"/>
    </row>
    <row r="21" spans="1:15" ht="15">
      <c r="A21" s="90" t="s">
        <v>25</v>
      </c>
      <c r="B21" s="91"/>
      <c r="C21" s="91"/>
      <c r="D21" s="91"/>
      <c r="E21" s="91"/>
      <c r="F21" s="91"/>
      <c r="G21" s="91"/>
      <c r="H21" s="91"/>
      <c r="I21" s="91"/>
      <c r="J21" s="92" t="s">
        <v>17</v>
      </c>
      <c r="K21" s="33">
        <f>SUM(K9:K20)</f>
        <v>0</v>
      </c>
      <c r="L21" s="33">
        <f>SUM(L9:L20)</f>
        <v>0</v>
      </c>
      <c r="M21" s="33">
        <f>SUM(M9:M20)</f>
        <v>0</v>
      </c>
      <c r="N21" s="33">
        <f>SUM(N9:N20)</f>
        <v>0</v>
      </c>
      <c r="O21" s="33">
        <f>SUM(O9:O20)</f>
        <v>0</v>
      </c>
    </row>
    <row r="22" spans="1:15">
      <c r="A22" s="93" t="s">
        <v>19</v>
      </c>
      <c r="B22" s="94"/>
      <c r="C22" s="94"/>
      <c r="D22" s="94"/>
      <c r="E22" s="94"/>
      <c r="F22" s="94"/>
      <c r="G22" s="94"/>
      <c r="H22" s="94"/>
      <c r="I22" s="94"/>
      <c r="J22" s="95"/>
      <c r="K22" s="29"/>
      <c r="L22" s="12"/>
      <c r="M22" s="12"/>
      <c r="N22" s="12"/>
      <c r="O22" s="13">
        <f>ROUND(O21*K22,2)</f>
        <v>0</v>
      </c>
    </row>
    <row r="23" spans="1:15">
      <c r="A23" s="96" t="s">
        <v>20</v>
      </c>
      <c r="B23" s="97"/>
      <c r="C23" s="97"/>
      <c r="D23" s="97"/>
      <c r="E23" s="97"/>
      <c r="F23" s="97"/>
      <c r="G23" s="97"/>
      <c r="H23" s="97"/>
      <c r="I23" s="97"/>
      <c r="J23" s="98"/>
      <c r="K23" s="29"/>
      <c r="L23" s="12"/>
      <c r="M23" s="12"/>
      <c r="N23" s="12"/>
      <c r="O23" s="14">
        <f>ROUND(O22*K23,2)</f>
        <v>0</v>
      </c>
    </row>
    <row r="24" spans="1:15">
      <c r="A24" s="93" t="s">
        <v>21</v>
      </c>
      <c r="B24" s="94"/>
      <c r="C24" s="94"/>
      <c r="D24" s="94"/>
      <c r="E24" s="94"/>
      <c r="F24" s="94"/>
      <c r="G24" s="94"/>
      <c r="H24" s="94"/>
      <c r="I24" s="94"/>
      <c r="J24" s="95"/>
      <c r="K24" s="29"/>
      <c r="L24" s="12"/>
      <c r="M24" s="12"/>
      <c r="N24" s="12"/>
      <c r="O24" s="13">
        <f>ROUND(O21*K24,2)</f>
        <v>0</v>
      </c>
    </row>
    <row r="25" spans="1:15" ht="15">
      <c r="A25" s="90" t="s">
        <v>64</v>
      </c>
      <c r="B25" s="91"/>
      <c r="C25" s="91"/>
      <c r="D25" s="91"/>
      <c r="E25" s="91"/>
      <c r="F25" s="91"/>
      <c r="G25" s="91"/>
      <c r="H25" s="91"/>
      <c r="I25" s="91"/>
      <c r="J25" s="92"/>
      <c r="K25" s="30"/>
      <c r="L25" s="31"/>
      <c r="M25" s="31"/>
      <c r="N25" s="31"/>
      <c r="O25" s="32">
        <f>SUM(O21:O22,O24)</f>
        <v>0</v>
      </c>
    </row>
    <row r="26" spans="1:15">
      <c r="A26" s="96" t="s">
        <v>22</v>
      </c>
      <c r="B26" s="97"/>
      <c r="C26" s="97"/>
      <c r="D26" s="97"/>
      <c r="E26" s="97"/>
      <c r="F26" s="97"/>
      <c r="G26" s="97"/>
      <c r="H26" s="97"/>
      <c r="I26" s="97"/>
      <c r="J26" s="98"/>
      <c r="K26" s="15"/>
      <c r="L26" s="16"/>
      <c r="M26" s="16"/>
      <c r="N26" s="16"/>
      <c r="O26" s="14">
        <f>ROUND(O25*21%,2)</f>
        <v>0</v>
      </c>
    </row>
    <row r="27" spans="1:15">
      <c r="A27" s="86" t="s">
        <v>65</v>
      </c>
      <c r="B27" s="87"/>
      <c r="C27" s="87"/>
      <c r="D27" s="87"/>
      <c r="E27" s="87"/>
      <c r="F27" s="87"/>
      <c r="G27" s="87"/>
      <c r="H27" s="87"/>
      <c r="I27" s="87"/>
      <c r="J27" s="88"/>
      <c r="K27" s="17"/>
      <c r="L27" s="18"/>
      <c r="M27" s="18"/>
      <c r="N27" s="18"/>
      <c r="O27" s="34">
        <f>SUM(O25:O26)</f>
        <v>0</v>
      </c>
    </row>
    <row r="29" spans="1:15">
      <c r="B29" s="10"/>
    </row>
    <row r="30" spans="1:15">
      <c r="A30" s="35" t="s">
        <v>32</v>
      </c>
      <c r="B30" s="36" t="s">
        <v>55</v>
      </c>
    </row>
    <row r="31" spans="1:15">
      <c r="A31" s="37"/>
      <c r="B31" s="38" t="s">
        <v>33</v>
      </c>
    </row>
    <row r="32" spans="1:15">
      <c r="A32" s="39"/>
      <c r="B32" s="40"/>
    </row>
    <row r="33" spans="1:2">
      <c r="A33" s="39"/>
      <c r="B33" s="41" t="s">
        <v>56</v>
      </c>
    </row>
    <row r="34" spans="1:2">
      <c r="A34" s="39"/>
      <c r="B34" s="40"/>
    </row>
    <row r="35" spans="1:2">
      <c r="A35" s="35" t="s">
        <v>34</v>
      </c>
      <c r="B35" s="36" t="s">
        <v>57</v>
      </c>
    </row>
    <row r="36" spans="1:2">
      <c r="A36" s="39"/>
      <c r="B36" s="38" t="s">
        <v>33</v>
      </c>
    </row>
    <row r="37" spans="1:2">
      <c r="A37" s="39"/>
      <c r="B37" s="40"/>
    </row>
    <row r="38" spans="1:2">
      <c r="A38" s="42"/>
      <c r="B38" s="43"/>
    </row>
    <row r="40" spans="1:2">
      <c r="B40" t="s">
        <v>37</v>
      </c>
    </row>
  </sheetData>
  <mergeCells count="17">
    <mergeCell ref="A27:J27"/>
    <mergeCell ref="A2:O2"/>
    <mergeCell ref="A21:J21"/>
    <mergeCell ref="A22:J22"/>
    <mergeCell ref="A23:J23"/>
    <mergeCell ref="A24:J24"/>
    <mergeCell ref="A25:J25"/>
    <mergeCell ref="A26:J26"/>
    <mergeCell ref="A1:O1"/>
    <mergeCell ref="C3:O3"/>
    <mergeCell ref="J5:N5"/>
    <mergeCell ref="A7:A8"/>
    <mergeCell ref="B7:B8"/>
    <mergeCell ref="C7:C8"/>
    <mergeCell ref="D7:D8"/>
    <mergeCell ref="E7:J7"/>
    <mergeCell ref="K7:O7"/>
  </mergeCells>
  <printOptions horizontalCentered="1"/>
  <pageMargins left="0.11811023622047245" right="0.11811023622047245" top="0.15748031496062992" bottom="0.15748031496062992" header="0.31496062992125984" footer="0.31496062992125984"/>
  <pageSetup paperSize="8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23" sqref="E23"/>
    </sheetView>
  </sheetViews>
  <sheetFormatPr defaultRowHeight="12.75"/>
  <cols>
    <col min="3" max="3" width="40.140625" customWidth="1"/>
    <col min="4" max="4" width="11.5703125" customWidth="1"/>
  </cols>
  <sheetData>
    <row r="1" spans="1:5">
      <c r="A1" s="44"/>
      <c r="B1" s="44"/>
      <c r="C1" s="45" t="s">
        <v>38</v>
      </c>
      <c r="D1" s="46"/>
      <c r="E1" s="46"/>
    </row>
    <row r="2" spans="1:5">
      <c r="A2" s="44"/>
      <c r="B2" s="44"/>
      <c r="C2" s="47"/>
      <c r="D2" s="48"/>
      <c r="E2" s="49"/>
    </row>
    <row r="3" spans="1:5">
      <c r="A3" s="73" t="s">
        <v>46</v>
      </c>
      <c r="B3" s="44"/>
      <c r="C3" s="47"/>
      <c r="D3" s="48"/>
      <c r="E3" s="49"/>
    </row>
    <row r="4" spans="1:5">
      <c r="A4" s="50" t="s">
        <v>47</v>
      </c>
      <c r="B4" s="44"/>
      <c r="C4" s="47"/>
      <c r="D4" s="48"/>
      <c r="E4" s="49"/>
    </row>
    <row r="5" spans="1:5">
      <c r="A5" s="51" t="s">
        <v>29</v>
      </c>
      <c r="B5" s="48"/>
      <c r="C5" s="47"/>
      <c r="D5" s="48"/>
      <c r="E5" s="49"/>
    </row>
    <row r="6" spans="1:5">
      <c r="A6" s="50" t="s">
        <v>48</v>
      </c>
      <c r="B6" s="44"/>
      <c r="C6" s="47"/>
      <c r="D6" s="48"/>
      <c r="E6" s="49"/>
    </row>
    <row r="7" spans="1:5">
      <c r="A7" s="50"/>
      <c r="B7" s="44"/>
      <c r="C7" s="47"/>
      <c r="D7" s="48"/>
      <c r="E7" s="49"/>
    </row>
    <row r="8" spans="1:5">
      <c r="A8" s="50"/>
      <c r="B8" s="44"/>
      <c r="C8" s="106" t="s">
        <v>36</v>
      </c>
      <c r="D8" s="106"/>
      <c r="E8" s="49"/>
    </row>
    <row r="9" spans="1:5" ht="13.5" thickBot="1">
      <c r="A9" s="107"/>
      <c r="B9" s="107"/>
      <c r="C9" s="107"/>
      <c r="D9" s="107"/>
      <c r="E9" s="49"/>
    </row>
    <row r="10" spans="1:5">
      <c r="A10" s="108" t="s">
        <v>0</v>
      </c>
      <c r="B10" s="110" t="s">
        <v>39</v>
      </c>
      <c r="C10" s="110"/>
      <c r="D10" s="112" t="s">
        <v>40</v>
      </c>
      <c r="E10" s="52"/>
    </row>
    <row r="11" spans="1:5" ht="13.5" thickBot="1">
      <c r="A11" s="109"/>
      <c r="B11" s="111"/>
      <c r="C11" s="111"/>
      <c r="D11" s="113"/>
      <c r="E11" s="49"/>
    </row>
    <row r="12" spans="1:5" ht="13.5" thickBot="1">
      <c r="A12" s="53">
        <v>1</v>
      </c>
      <c r="B12" s="114" t="str">
        <f>tāme!A2</f>
        <v>Laipas demontāžas un pludmales zonas grunts izrakšanas darbi Jaunajā ezerā Vecumniekos, Bauskas novadā</v>
      </c>
      <c r="C12" s="114"/>
      <c r="D12" s="54">
        <f>tāme!O25</f>
        <v>0</v>
      </c>
      <c r="E12" s="55"/>
    </row>
    <row r="13" spans="1:5">
      <c r="A13" s="56"/>
      <c r="B13" s="99" t="s">
        <v>41</v>
      </c>
      <c r="C13" s="100"/>
      <c r="D13" s="57">
        <f>D12</f>
        <v>0</v>
      </c>
      <c r="E13" s="55"/>
    </row>
    <row r="14" spans="1:5">
      <c r="A14" s="58"/>
      <c r="B14" s="101" t="s">
        <v>42</v>
      </c>
      <c r="C14" s="102"/>
      <c r="D14" s="59">
        <f>ROUND(D13*0.21,2)</f>
        <v>0</v>
      </c>
      <c r="E14" s="55"/>
    </row>
    <row r="15" spans="1:5" ht="13.5" thickBot="1">
      <c r="A15" s="60"/>
      <c r="B15" s="103" t="s">
        <v>43</v>
      </c>
      <c r="C15" s="104"/>
      <c r="D15" s="61">
        <f>SUM(D13:D14)</f>
        <v>0</v>
      </c>
      <c r="E15" s="55"/>
    </row>
    <row r="16" spans="1:5">
      <c r="A16" s="44"/>
      <c r="B16" s="44"/>
      <c r="C16" s="47"/>
      <c r="D16" s="48"/>
      <c r="E16" s="55"/>
    </row>
    <row r="17" spans="1:5">
      <c r="A17" s="44"/>
      <c r="B17" s="44"/>
      <c r="C17" s="47"/>
      <c r="D17" s="62"/>
      <c r="E17" s="55"/>
    </row>
    <row r="18" spans="1:5">
      <c r="A18" s="63" t="s">
        <v>32</v>
      </c>
      <c r="B18" s="63"/>
      <c r="C18" s="36" t="s">
        <v>44</v>
      </c>
      <c r="D18" s="36"/>
      <c r="E18" s="64"/>
    </row>
    <row r="19" spans="1:5">
      <c r="A19" s="63"/>
      <c r="B19" s="63"/>
      <c r="C19" s="105" t="s">
        <v>33</v>
      </c>
      <c r="D19" s="105"/>
      <c r="E19" s="64"/>
    </row>
    <row r="20" spans="1:5">
      <c r="A20" s="63"/>
      <c r="B20" s="63"/>
      <c r="C20" s="65"/>
      <c r="D20" s="65"/>
      <c r="E20" s="64"/>
    </row>
    <row r="21" spans="1:5">
      <c r="A21" s="66" t="s">
        <v>45</v>
      </c>
      <c r="B21" s="66"/>
      <c r="C21" s="67" t="s">
        <v>35</v>
      </c>
      <c r="D21" s="49"/>
      <c r="E21" s="64"/>
    </row>
    <row r="22" spans="1:5">
      <c r="A22" s="68"/>
      <c r="B22" s="68"/>
      <c r="C22" s="69"/>
      <c r="D22" s="69"/>
      <c r="E22" s="70"/>
    </row>
    <row r="23" spans="1:5">
      <c r="A23" s="71" t="s">
        <v>36</v>
      </c>
      <c r="B23" s="71"/>
      <c r="C23" s="71"/>
      <c r="D23" s="71"/>
      <c r="E23" s="72"/>
    </row>
    <row r="25" spans="1:5">
      <c r="A25" s="75" t="s">
        <v>37</v>
      </c>
    </row>
  </sheetData>
  <mergeCells count="10">
    <mergeCell ref="B13:C13"/>
    <mergeCell ref="B14:C14"/>
    <mergeCell ref="B15:C15"/>
    <mergeCell ref="C19:D19"/>
    <mergeCell ref="C8:D8"/>
    <mergeCell ref="A9:D9"/>
    <mergeCell ref="A10:A11"/>
    <mergeCell ref="B10:C11"/>
    <mergeCell ref="D10:D11"/>
    <mergeCell ref="B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tāme</vt:lpstr>
      <vt:lpstr>Būvniecības koptāme</vt:lpstr>
    </vt:vector>
  </TitlesOfParts>
  <Company>Universe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Liene Viskupaite</cp:lastModifiedBy>
  <cp:lastPrinted>2022-06-28T11:34:13Z</cp:lastPrinted>
  <dcterms:created xsi:type="dcterms:W3CDTF">1999-12-06T13:05:00Z</dcterms:created>
  <dcterms:modified xsi:type="dcterms:W3CDTF">2022-11-01T14:10:43Z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1033-9.1.0.4759</vt:lpwstr>
  </property>
</Properties>
</file>