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Iepirkumu_nodala\2022\TIRGUS IZPĒTES\Vecumnieku apvienības pārvalde\Fasādes, cokola atjaunošana un bruģakmens apmales izveide Kurmenes pagasta objektā “Baltā skola”\"/>
    </mc:Choice>
  </mc:AlternateContent>
  <bookViews>
    <workbookView xWindow="0" yWindow="0" windowWidth="24345" windowHeight="10290"/>
  </bookViews>
  <sheets>
    <sheet name="Fasādes un cokola atjaunošana" sheetId="8" r:id="rId1"/>
  </sheets>
  <definedNames>
    <definedName name="_xlnm.Print_Area" localSheetId="0">'Fasādes un cokola atjaunošana'!$A$1:$O$47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8" l="1"/>
  <c r="D31" i="8"/>
  <c r="D32" i="8" s="1"/>
  <c r="D29" i="8"/>
  <c r="D30" i="8" s="1"/>
  <c r="D23" i="8" l="1"/>
  <c r="D24" i="8" s="1"/>
  <c r="D21" i="8"/>
  <c r="D19" i="8"/>
  <c r="D33" i="8" s="1"/>
  <c r="D25" i="8" l="1"/>
  <c r="D26" i="8" s="1"/>
  <c r="D22" i="8" l="1"/>
  <c r="D20" i="8"/>
  <c r="D14" i="8"/>
  <c r="D15" i="8"/>
  <c r="D16" i="8"/>
</calcChain>
</file>

<file path=xl/sharedStrings.xml><?xml version="1.0" encoding="utf-8"?>
<sst xmlns="http://schemas.openxmlformats.org/spreadsheetml/2006/main" count="86" uniqueCount="67">
  <si>
    <t>Nr.p.k.</t>
  </si>
  <si>
    <t>Darba alga, EUR</t>
  </si>
  <si>
    <t>Darba nosaukums</t>
  </si>
  <si>
    <t>Mērvienība</t>
  </si>
  <si>
    <t>Daudzums</t>
  </si>
  <si>
    <t>Vienības izmaksas</t>
  </si>
  <si>
    <t>Kopējā izmaksa</t>
  </si>
  <si>
    <t>Laika norma,   c/h</t>
  </si>
  <si>
    <t>Darbietilpība, c/h</t>
  </si>
  <si>
    <t>3</t>
  </si>
  <si>
    <t>4</t>
  </si>
  <si>
    <t>5</t>
  </si>
  <si>
    <t>Darba atmaksas likme, EUR/h</t>
  </si>
  <si>
    <t>Materiāli, EUR</t>
  </si>
  <si>
    <t>Mehānismi, EUR</t>
  </si>
  <si>
    <t>Kopā, EUR</t>
  </si>
  <si>
    <t>Summa, EUR</t>
  </si>
  <si>
    <t>2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</si>
  <si>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</si>
  <si>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</si>
  <si>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</si>
  <si>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</si>
  <si>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</si>
  <si>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</si>
  <si>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</si>
  <si>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</si>
  <si>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</si>
  <si>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</si>
  <si>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Kopā, EUR bez PVN:</t>
  </si>
  <si>
    <t>Objekts: Baltā skola</t>
  </si>
  <si>
    <t>Fasāde</t>
  </si>
  <si>
    <t>Drūpošā apmetuma nokalšana</t>
  </si>
  <si>
    <t>m2</t>
  </si>
  <si>
    <t>Lokāla apmetuma labošana</t>
  </si>
  <si>
    <t>Fasādes gruntēšana ar Vivacolor Hansa Silicate Primer</t>
  </si>
  <si>
    <t>Fasādes krāsošana ar Vivacolor Hansa Silicate, toni saskaņot ar pasūtītāju</t>
  </si>
  <si>
    <t>Cokols</t>
  </si>
  <si>
    <t>Betona lokšņu demontāža</t>
  </si>
  <si>
    <t>tek.m</t>
  </si>
  <si>
    <t>Zemes virskārtas norakšana, b=50cm, h=30cm</t>
  </si>
  <si>
    <t>Esošā cokola apmetuma demontāža</t>
  </si>
  <si>
    <t>Esošo siltumizolācijas lokšņu demontāža</t>
  </si>
  <si>
    <t>Cokola virsmas attīrīšana ar augstspidiena mazgātāju</t>
  </si>
  <si>
    <t>Bojātās cokola un pamatu vietas atjaunošana, plaisas špaktelēšana, virsmas šuves izlīdzināšana,  cokola remonts ar remontjavu (apjomu precizēt objektā uz vietas)</t>
  </si>
  <si>
    <t>m3</t>
  </si>
  <si>
    <t>Cokola hidroizolācija</t>
  </si>
  <si>
    <t>Cokola siltināšana ar Finnfoam FL300PX, 70mm</t>
  </si>
  <si>
    <t>Cokola armēšana un apmešana</t>
  </si>
  <si>
    <t>Blietētu šķembu kārta b=50mm</t>
  </si>
  <si>
    <t>Blietētas smilts kārta b=100mm</t>
  </si>
  <si>
    <t>Bruģa bortakmens 80x200x1000 uzstādīšana uz betona C12/15 pamata</t>
  </si>
  <si>
    <t>m</t>
  </si>
  <si>
    <t>Betona bruģa, b=60mm, pelēks, seguma ierīkošana</t>
  </si>
  <si>
    <t>Grunts atbēršana, b=50cm, h=10cm</t>
  </si>
  <si>
    <t>Grunts izlīdzināšana pa perimetru bruģakmens apmalei</t>
  </si>
  <si>
    <t>Citi darbi</t>
  </si>
  <si>
    <t>Būvgružu utilizācija</t>
  </si>
  <si>
    <t xml:space="preserve">Izpildītājs: </t>
  </si>
  <si>
    <t>Virsizdevumi, ___%:</t>
  </si>
  <si>
    <t>t.sk. darba aizsardzība, ___%:</t>
  </si>
  <si>
    <t>Peļņa, ___%:</t>
  </si>
  <si>
    <t>Fasādes, cokola atjaunošana un bruģakmens apmales izveide</t>
  </si>
  <si>
    <t xml:space="preserve">Objekta adrese: Kurmene, Kurmenes pag., Bauskas nov. </t>
  </si>
  <si>
    <t>Pasūtītājs: Bauskas novada pašvaldības iestāde "Vecumnieku apvienības pārvalde"</t>
  </si>
  <si>
    <t>Bruģakmens apmales izveide pa perimetru, ap ēku veidojot 5% slīpumu</t>
  </si>
  <si>
    <t>Tiešās izmaksas kopā, t.sk. darba devēja sociālais nodoklis 23,59%</t>
  </si>
  <si>
    <t xml:space="preserve">LOKĀLĀ TĀME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</si>
</sst>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9" x14ac:knownFonts="1">
    <font>
      <sz val="11"/>
      <color theme="1"/>
      <name val="Calibri"/>
      <family val="2"/>
      <charset val="186"/>
      <scheme val="minor"/>
    </font>
    <font>
      <sz val="10"/>
      <name val="Helv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0"/>
      <name val="Arial"/>
      <family val="2"/>
      <charset val="204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indexed="9"/>
      <name val="Calibri"/>
      <family val="2"/>
      <charset val="186"/>
    </font>
    <font>
      <b/>
      <sz val="18"/>
      <color indexed="56"/>
      <name val="Cambria"/>
      <family val="2"/>
      <charset val="186"/>
    </font>
    <font>
      <sz val="11"/>
      <color indexed="60"/>
      <name val="Calibri"/>
      <family val="2"/>
      <charset val="186"/>
    </font>
    <font>
      <sz val="11"/>
      <color indexed="20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10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theme="1"/>
      <name val="Garamond"/>
      <family val="1"/>
      <charset val="186"/>
    </font>
    <font>
      <sz val="11"/>
      <name val="Garamond"/>
      <family val="1"/>
      <charset val="186"/>
    </font>
    <font>
      <sz val="10"/>
      <color indexed="8"/>
      <name val="Garamond"/>
      <family val="1"/>
      <charset val="186"/>
    </font>
    <font>
      <i/>
      <sz val="11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1"/>
      <name val="Garamond"/>
      <family val="1"/>
      <charset val="186"/>
    </font>
    <font>
      <sz val="11"/>
      <color indexed="8"/>
      <name val="Times New Roman"/>
      <family val="1"/>
      <charset val="186"/>
    </font>
    <font>
      <sz val="11"/>
      <color indexed="8"/>
      <name val="Arial"/>
      <family val="2"/>
      <charset val="186"/>
    </font>
    <font>
      <sz val="10"/>
      <color indexed="8"/>
      <name val="Times New Roman"/>
      <family val="1"/>
      <charset val="186"/>
    </font>
    <font>
      <sz val="10"/>
      <color indexed="64"/>
      <name val="Arial"/>
      <family val="2"/>
      <charset val="186"/>
    </font>
    <font>
      <sz val="10"/>
      <name val="Arial"/>
      <family val="2"/>
    </font>
    <font>
      <b/>
      <i/>
      <sz val="11"/>
      <name val="Garamond"/>
      <family val="1"/>
      <charset val="186"/>
    </font>
    <font>
      <b/>
      <sz val="11"/>
      <color theme="1"/>
      <name val="Garamond"/>
      <family val="1"/>
      <charset val="186"/>
    </font>
    <font>
      <i/>
      <sz val="10"/>
      <color indexed="8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10"/>
      <color indexed="8"/>
      <name val="Times New Roman"/>
      <family val="1"/>
    </font>
    <font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theme="0" tint="-0.249977111117893"/>
      <name val="Times New Roman"/>
      <family val="1"/>
      <charset val="186"/>
    </font>
    <font>
      <sz val="11"/>
      <color theme="0"/>
      <name val="Times New Roman"/>
      <family val="1"/>
      <charset val="186"/>
    </font>
    <font>
      <sz val="11"/>
      <color theme="0" tint="-0.499984740745262"/>
      <name val="Times New Roman"/>
      <family val="1"/>
      <charset val="186"/>
    </font>
    <font>
      <sz val="11"/>
      <color theme="1" tint="0.34998626667073579"/>
      <name val="Times New Roman"/>
      <family val="1"/>
      <charset val="186"/>
    </font>
    <font>
      <sz val="11"/>
      <color theme="1" tint="0.14999847407452621"/>
      <name val="Times New Roman"/>
      <family val="1"/>
      <charset val="186"/>
    </font>
    <font>
      <b/>
      <sz val="11"/>
      <color theme="6" tint="-0.49998474074526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color indexed="8"/>
      <name val="Times New Roman"/>
      <family val="1"/>
      <charset val="186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</borders>
  <cellStyleXfs count="93">
    <xf numFmtId="0" fontId="0" fillId="0" borderId="0"/>
    <xf numFmtId="0" fontId="1" fillId="0" borderId="0"/>
    <xf numFmtId="0" fontId="2" fillId="0" borderId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16" fillId="6" borderId="0" applyNumberFormat="0" applyBorder="0" applyAlignment="0" applyProtection="0"/>
    <xf numFmtId="0" fontId="8" fillId="21" borderId="8" applyNumberFormat="0" applyAlignment="0" applyProtection="0"/>
    <xf numFmtId="0" fontId="13" fillId="22" borderId="9" applyNumberFormat="0" applyAlignment="0" applyProtection="0"/>
    <xf numFmtId="0" fontId="17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9" fillId="0" borderId="10" applyNumberFormat="0" applyFill="0" applyAlignment="0" applyProtection="0"/>
    <xf numFmtId="0" fontId="10" fillId="0" borderId="11" applyNumberFormat="0" applyFill="0" applyAlignment="0" applyProtection="0"/>
    <xf numFmtId="0" fontId="11" fillId="0" borderId="12" applyNumberFormat="0" applyFill="0" applyAlignment="0" applyProtection="0"/>
    <xf numFmtId="0" fontId="11" fillId="0" borderId="0" applyNumberFormat="0" applyFill="0" applyBorder="0" applyAlignment="0" applyProtection="0"/>
    <xf numFmtId="0" fontId="6" fillId="10" borderId="8" applyNumberFormat="0" applyAlignment="0" applyProtection="0"/>
    <xf numFmtId="0" fontId="18" fillId="0" borderId="15" applyNumberFormat="0" applyFill="0" applyAlignment="0" applyProtection="0"/>
    <xf numFmtId="0" fontId="15" fillId="23" borderId="0" applyNumberFormat="0" applyBorder="0" applyAlignment="0" applyProtection="0"/>
    <xf numFmtId="0" fontId="2" fillId="0" borderId="0"/>
    <xf numFmtId="0" fontId="5" fillId="0" borderId="0"/>
    <xf numFmtId="0" fontId="2" fillId="24" borderId="16" applyNumberFormat="0" applyFont="0" applyAlignment="0" applyProtection="0"/>
    <xf numFmtId="0" fontId="7" fillId="21" borderId="13" applyNumberFormat="0" applyAlignment="0" applyProtection="0"/>
    <xf numFmtId="0" fontId="14" fillId="0" borderId="0" applyNumberFormat="0" applyFill="0" applyBorder="0" applyAlignment="0" applyProtection="0"/>
    <xf numFmtId="0" fontId="12" fillId="0" borderId="14" applyNumberFormat="0" applyFill="0" applyAlignment="0" applyProtection="0"/>
    <xf numFmtId="0" fontId="19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6" fillId="10" borderId="8" applyNumberFormat="0" applyAlignment="0" applyProtection="0"/>
    <xf numFmtId="0" fontId="7" fillId="21" borderId="13" applyNumberFormat="0" applyAlignment="0" applyProtection="0"/>
    <xf numFmtId="0" fontId="8" fillId="21" borderId="8" applyNumberFormat="0" applyAlignment="0" applyProtection="0"/>
    <xf numFmtId="0" fontId="9" fillId="0" borderId="10" applyNumberFormat="0" applyFill="0" applyAlignment="0" applyProtection="0"/>
    <xf numFmtId="0" fontId="10" fillId="0" borderId="11" applyNumberFormat="0" applyFill="0" applyAlignment="0" applyProtection="0"/>
    <xf numFmtId="0" fontId="11" fillId="0" borderId="12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4" applyNumberFormat="0" applyFill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6" fillId="6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4" borderId="16" applyNumberFormat="0" applyFont="0" applyAlignment="0" applyProtection="0"/>
    <xf numFmtId="0" fontId="18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" fillId="0" borderId="0"/>
    <xf numFmtId="0" fontId="2" fillId="0" borderId="0">
      <alignment vertical="center" wrapText="1"/>
    </xf>
    <xf numFmtId="0" fontId="5" fillId="0" borderId="0"/>
    <xf numFmtId="0" fontId="2" fillId="0" borderId="0"/>
    <xf numFmtId="0" fontId="30" fillId="0" borderId="0"/>
    <xf numFmtId="0" fontId="31" fillId="0" borderId="0"/>
  </cellStyleXfs>
  <cellXfs count="88">
    <xf numFmtId="0" fontId="0" fillId="0" borderId="0" xfId="0"/>
    <xf numFmtId="0" fontId="25" fillId="0" borderId="0" xfId="0" applyFont="1" applyFill="1" applyBorder="1" applyAlignment="1"/>
    <xf numFmtId="0" fontId="24" fillId="0" borderId="0" xfId="0" applyFont="1" applyAlignment="1"/>
    <xf numFmtId="0" fontId="25" fillId="0" borderId="0" xfId="0" applyFont="1" applyFill="1" applyBorder="1" applyAlignment="1">
      <alignment horizontal="right"/>
    </xf>
    <xf numFmtId="0" fontId="26" fillId="0" borderId="0" xfId="0" applyFont="1" applyAlignment="1"/>
    <xf numFmtId="0" fontId="22" fillId="0" borderId="0" xfId="0" applyFont="1" applyAlignment="1"/>
    <xf numFmtId="0" fontId="27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Border="1" applyAlignment="1">
      <alignment vertical="center"/>
    </xf>
    <xf numFmtId="0" fontId="22" fillId="0" borderId="0" xfId="0" applyFont="1" applyAlignment="1"/>
    <xf numFmtId="0" fontId="21" fillId="0" borderId="0" xfId="0" applyFont="1"/>
    <xf numFmtId="0" fontId="32" fillId="0" borderId="0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left" vertical="center"/>
    </xf>
    <xf numFmtId="0" fontId="26" fillId="0" borderId="22" xfId="0" applyFont="1" applyFill="1" applyBorder="1" applyAlignment="1">
      <alignment horizontal="right"/>
    </xf>
    <xf numFmtId="0" fontId="34" fillId="0" borderId="0" xfId="0" applyFont="1" applyFill="1" applyAlignment="1">
      <alignment horizontal="right" vertical="center"/>
    </xf>
    <xf numFmtId="0" fontId="35" fillId="0" borderId="0" xfId="0" applyFont="1" applyAlignment="1">
      <alignment vertical="center"/>
    </xf>
    <xf numFmtId="43" fontId="21" fillId="0" borderId="0" xfId="0" applyNumberFormat="1" applyFont="1" applyBorder="1"/>
    <xf numFmtId="43" fontId="29" fillId="0" borderId="0" xfId="0" applyNumberFormat="1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37" fillId="0" borderId="0" xfId="0" applyFont="1" applyFill="1" applyAlignment="1"/>
    <xf numFmtId="0" fontId="38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right"/>
    </xf>
    <xf numFmtId="0" fontId="38" fillId="0" borderId="0" xfId="0" applyFont="1" applyFill="1" applyBorder="1" applyAlignment="1"/>
    <xf numFmtId="0" fontId="37" fillId="0" borderId="0" xfId="0" applyFont="1" applyFill="1" applyBorder="1" applyAlignment="1">
      <alignment horizontal="left"/>
    </xf>
    <xf numFmtId="0" fontId="24" fillId="0" borderId="7" xfId="0" applyFont="1" applyFill="1" applyBorder="1" applyAlignment="1">
      <alignment horizontal="left" vertical="center" wrapText="1"/>
    </xf>
    <xf numFmtId="0" fontId="37" fillId="26" borderId="1" xfId="0" applyFont="1" applyFill="1" applyBorder="1" applyAlignment="1">
      <alignment horizontal="center" vertical="center" textRotation="90" wrapText="1"/>
    </xf>
    <xf numFmtId="49" fontId="37" fillId="26" borderId="5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40" fillId="0" borderId="17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41" fillId="0" borderId="24" xfId="0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 wrapText="1"/>
    </xf>
    <xf numFmtId="2" fontId="42" fillId="0" borderId="23" xfId="0" applyNumberFormat="1" applyFont="1" applyFill="1" applyBorder="1" applyAlignment="1">
      <alignment horizontal="center" vertical="center"/>
    </xf>
    <xf numFmtId="0" fontId="27" fillId="0" borderId="23" xfId="0" applyFont="1" applyFill="1" applyBorder="1" applyAlignment="1">
      <alignment vertical="center"/>
    </xf>
    <xf numFmtId="0" fontId="37" fillId="0" borderId="6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left" vertical="center" wrapText="1"/>
    </xf>
    <xf numFmtId="0" fontId="37" fillId="0" borderId="21" xfId="0" applyFont="1" applyBorder="1" applyAlignment="1">
      <alignment horizontal="center" vertical="center" wrapText="1"/>
    </xf>
    <xf numFmtId="43" fontId="37" fillId="0" borderId="1" xfId="0" applyNumberFormat="1" applyFont="1" applyBorder="1" applyAlignment="1">
      <alignment horizontal="center" vertical="center" wrapText="1"/>
    </xf>
    <xf numFmtId="43" fontId="43" fillId="0" borderId="1" xfId="0" applyNumberFormat="1" applyFont="1" applyBorder="1" applyAlignment="1">
      <alignment horizontal="center" vertical="center" wrapText="1"/>
    </xf>
    <xf numFmtId="43" fontId="37" fillId="0" borderId="1" xfId="90" applyNumberFormat="1" applyFont="1" applyBorder="1" applyAlignment="1" applyProtection="1">
      <alignment horizontal="center" vertical="center" wrapText="1"/>
      <protection locked="0"/>
    </xf>
    <xf numFmtId="43" fontId="44" fillId="0" borderId="1" xfId="0" applyNumberFormat="1" applyFont="1" applyBorder="1" applyAlignment="1">
      <alignment horizontal="center" vertical="center" wrapText="1"/>
    </xf>
    <xf numFmtId="1" fontId="37" fillId="0" borderId="20" xfId="0" applyNumberFormat="1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left" vertical="center" wrapText="1"/>
    </xf>
    <xf numFmtId="0" fontId="37" fillId="0" borderId="2" xfId="0" applyFont="1" applyFill="1" applyBorder="1" applyAlignment="1">
      <alignment horizontal="center" vertical="center" wrapText="1"/>
    </xf>
    <xf numFmtId="43" fontId="37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37" fillId="0" borderId="1" xfId="0" applyNumberFormat="1" applyFont="1" applyFill="1" applyBorder="1" applyAlignment="1">
      <alignment horizontal="center" vertical="center" wrapText="1"/>
    </xf>
    <xf numFmtId="43" fontId="45" fillId="0" borderId="1" xfId="90" applyNumberFormat="1" applyFont="1" applyBorder="1" applyAlignment="1" applyProtection="1">
      <alignment horizontal="center" vertical="center" wrapText="1"/>
      <protection locked="0"/>
    </xf>
    <xf numFmtId="0" fontId="27" fillId="0" borderId="18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2" fontId="42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/>
    </xf>
    <xf numFmtId="4" fontId="46" fillId="0" borderId="6" xfId="0" applyNumberFormat="1" applyFont="1" applyFill="1" applyBorder="1" applyAlignment="1">
      <alignment vertical="center"/>
    </xf>
    <xf numFmtId="4" fontId="47" fillId="0" borderId="6" xfId="0" applyNumberFormat="1" applyFont="1" applyFill="1" applyBorder="1" applyAlignment="1">
      <alignment vertical="center"/>
    </xf>
    <xf numFmtId="0" fontId="37" fillId="2" borderId="0" xfId="0" applyFont="1" applyFill="1" applyBorder="1" applyAlignment="1">
      <alignment vertical="center" wrapText="1"/>
    </xf>
    <xf numFmtId="43" fontId="37" fillId="0" borderId="1" xfId="0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horizontal="left" vertical="center"/>
    </xf>
    <xf numFmtId="0" fontId="48" fillId="0" borderId="0" xfId="0" applyFont="1" applyFill="1" applyAlignment="1">
      <alignment vertical="center"/>
    </xf>
    <xf numFmtId="0" fontId="37" fillId="0" borderId="0" xfId="0" applyFont="1" applyFill="1" applyBorder="1" applyAlignment="1">
      <alignment horizontal="left" vertical="center"/>
    </xf>
    <xf numFmtId="43" fontId="47" fillId="0" borderId="1" xfId="0" applyNumberFormat="1" applyFont="1" applyBorder="1" applyAlignment="1">
      <alignment vertical="center"/>
    </xf>
    <xf numFmtId="0" fontId="37" fillId="0" borderId="2" xfId="0" applyFont="1" applyFill="1" applyBorder="1" applyAlignment="1">
      <alignment horizontal="right" vertical="center" wrapText="1"/>
    </xf>
    <xf numFmtId="0" fontId="37" fillId="0" borderId="3" xfId="0" applyFont="1" applyFill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37" fillId="26" borderId="1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Alignment="1">
      <alignment horizontal="left" wrapText="1"/>
    </xf>
    <xf numFmtId="0" fontId="37" fillId="0" borderId="0" xfId="0" applyFont="1" applyFill="1" applyAlignment="1">
      <alignment horizontal="left"/>
    </xf>
    <xf numFmtId="0" fontId="24" fillId="0" borderId="0" xfId="0" applyFont="1" applyFill="1" applyBorder="1" applyAlignment="1">
      <alignment horizontal="left" vertical="center" wrapText="1"/>
    </xf>
    <xf numFmtId="49" fontId="37" fillId="26" borderId="1" xfId="0" applyNumberFormat="1" applyFont="1" applyFill="1" applyBorder="1" applyAlignment="1">
      <alignment horizontal="center" vertical="center" textRotation="90" wrapText="1"/>
    </xf>
    <xf numFmtId="0" fontId="37" fillId="26" borderId="1" xfId="0" applyFont="1" applyFill="1" applyBorder="1" applyAlignment="1">
      <alignment horizontal="center" vertical="center" textRotation="90" wrapText="1"/>
    </xf>
    <xf numFmtId="0" fontId="39" fillId="0" borderId="0" xfId="0" applyFont="1" applyFill="1" applyAlignment="1">
      <alignment horizontal="center"/>
    </xf>
    <xf numFmtId="14" fontId="37" fillId="0" borderId="7" xfId="0" applyNumberFormat="1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right"/>
    </xf>
    <xf numFmtId="0" fontId="33" fillId="0" borderId="0" xfId="0" applyFont="1" applyBorder="1" applyAlignment="1">
      <alignment horizontal="right" vertical="center"/>
    </xf>
    <xf numFmtId="0" fontId="37" fillId="0" borderId="2" xfId="0" applyFont="1" applyFill="1" applyBorder="1" applyAlignment="1">
      <alignment horizontal="right" vertical="center"/>
    </xf>
    <xf numFmtId="0" fontId="37" fillId="0" borderId="3" xfId="0" applyFont="1" applyFill="1" applyBorder="1" applyAlignment="1">
      <alignment horizontal="right" vertical="center"/>
    </xf>
    <xf numFmtId="0" fontId="37" fillId="0" borderId="4" xfId="0" applyFont="1" applyFill="1" applyBorder="1" applyAlignment="1">
      <alignment horizontal="right" vertical="center"/>
    </xf>
    <xf numFmtId="0" fontId="24" fillId="25" borderId="2" xfId="0" applyFont="1" applyFill="1" applyBorder="1" applyAlignment="1">
      <alignment horizontal="right" vertical="center" wrapText="1"/>
    </xf>
    <xf numFmtId="0" fontId="24" fillId="25" borderId="3" xfId="0" applyFont="1" applyFill="1" applyBorder="1" applyAlignment="1">
      <alignment horizontal="right" vertical="center" wrapText="1"/>
    </xf>
    <xf numFmtId="0" fontId="24" fillId="25" borderId="4" xfId="0" applyFont="1" applyFill="1" applyBorder="1" applyAlignment="1">
      <alignment horizontal="right" vertical="center" wrapText="1"/>
    </xf>
    <xf numFmtId="0" fontId="47" fillId="25" borderId="2" xfId="0" applyFont="1" applyFill="1" applyBorder="1" applyAlignment="1">
      <alignment horizontal="right" vertical="center"/>
    </xf>
    <xf numFmtId="0" fontId="47" fillId="25" borderId="3" xfId="0" applyFont="1" applyFill="1" applyBorder="1" applyAlignment="1">
      <alignment horizontal="right" vertical="center"/>
    </xf>
    <xf numFmtId="0" fontId="47" fillId="25" borderId="4" xfId="0" applyFont="1" applyFill="1" applyBorder="1" applyAlignment="1">
      <alignment horizontal="right" vertical="center"/>
    </xf>
  </cellXfs>
  <cellStyles count="93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20% - Акцент1" xfId="9"/>
    <cellStyle name="20% - Акцент2" xfId="10"/>
    <cellStyle name="20% - Акцент3" xfId="11"/>
    <cellStyle name="20% - Акцент4" xfId="12"/>
    <cellStyle name="20% - Акцент5" xfId="13"/>
    <cellStyle name="20% - Акцент6" xfId="14"/>
    <cellStyle name="40% - Accent1 2" xfId="15"/>
    <cellStyle name="40% - Accent2 2" xfId="16"/>
    <cellStyle name="40% - Accent3 2" xfId="17"/>
    <cellStyle name="40% - Accent4 2" xfId="18"/>
    <cellStyle name="40% - Accent5 2" xfId="19"/>
    <cellStyle name="40% - Accent6 2" xfId="20"/>
    <cellStyle name="40% - Акцент1" xfId="21"/>
    <cellStyle name="40% - Акцент2" xfId="22"/>
    <cellStyle name="40% - Акцент3" xfId="23"/>
    <cellStyle name="40% - Акцент4" xfId="24"/>
    <cellStyle name="40% - Акцент5" xfId="25"/>
    <cellStyle name="40% - Акцент6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60% - Акцент1" xfId="33"/>
    <cellStyle name="60% - Акцент2" xfId="34"/>
    <cellStyle name="60% - Акцент3" xfId="35"/>
    <cellStyle name="60% - Акцент4" xfId="36"/>
    <cellStyle name="60% - Акцент5" xfId="37"/>
    <cellStyle name="60% - Акцент6" xfId="38"/>
    <cellStyle name="Accent1 2" xfId="39"/>
    <cellStyle name="Accent2 2" xfId="40"/>
    <cellStyle name="Accent3 2" xfId="41"/>
    <cellStyle name="Accent4 2" xfId="42"/>
    <cellStyle name="Accent5 2" xfId="43"/>
    <cellStyle name="Accent6 2" xfId="44"/>
    <cellStyle name="Bad 2" xfId="45"/>
    <cellStyle name="Calculation 2" xfId="46"/>
    <cellStyle name="Check Cell 2" xfId="47"/>
    <cellStyle name="Explanatory Text 2" xfId="48"/>
    <cellStyle name="Good 2" xfId="49"/>
    <cellStyle name="Heading 1 2" xfId="50"/>
    <cellStyle name="Heading 2 2" xfId="51"/>
    <cellStyle name="Heading 3 2" xfId="52"/>
    <cellStyle name="Heading 4 2" xfId="53"/>
    <cellStyle name="Input 2" xfId="54"/>
    <cellStyle name="Linked Cell 2" xfId="55"/>
    <cellStyle name="Neutral 2" xfId="56"/>
    <cellStyle name="Normaali_light-98_gun" xfId="57"/>
    <cellStyle name="Normal 2" xfId="2"/>
    <cellStyle name="Normal 3" xfId="58"/>
    <cellStyle name="Normal 4" xfId="87"/>
    <cellStyle name="Normal 5" xfId="88"/>
    <cellStyle name="Normal 7" xfId="92"/>
    <cellStyle name="Normal 9" xfId="91"/>
    <cellStyle name="Normal_9908m" xfId="90"/>
    <cellStyle name="Note 2" xfId="59"/>
    <cellStyle name="Output 2" xfId="60"/>
    <cellStyle name="Parastais 2" xfId="89"/>
    <cellStyle name="Parasts" xfId="0" builtinId="0"/>
    <cellStyle name="Style 1" xfId="1"/>
    <cellStyle name="Title 2" xfId="61"/>
    <cellStyle name="Total 2" xfId="62"/>
    <cellStyle name="Warning Text 2" xfId="63"/>
    <cellStyle name="Акцент1" xfId="64"/>
    <cellStyle name="Акцент2" xfId="65"/>
    <cellStyle name="Акцент3" xfId="66"/>
    <cellStyle name="Акцент4" xfId="67"/>
    <cellStyle name="Акцент5" xfId="68"/>
    <cellStyle name="Акцент6" xfId="69"/>
    <cellStyle name="Ввод " xfId="70"/>
    <cellStyle name="Вывод" xfId="71"/>
    <cellStyle name="Вычисление" xfId="72"/>
    <cellStyle name="Заголовок 1" xfId="73"/>
    <cellStyle name="Заголовок 2" xfId="74"/>
    <cellStyle name="Заголовок 3" xfId="75"/>
    <cellStyle name="Заголовок 4" xfId="76"/>
    <cellStyle name="Итог" xfId="77"/>
    <cellStyle name="Контрольная ячейка" xfId="78"/>
    <cellStyle name="Название" xfId="79"/>
    <cellStyle name="Нейтральный" xfId="80"/>
    <cellStyle name="Плохой" xfId="81"/>
    <cellStyle name="Пояснение" xfId="82"/>
    <cellStyle name="Примечание" xfId="83"/>
    <cellStyle name="Связанная ячейка" xfId="84"/>
    <cellStyle name="Текст предупреждения" xfId="85"/>
    <cellStyle name="Хороший" xfId="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I47"/>
  <sheetViews>
    <sheetView tabSelected="1" zoomScale="130" zoomScaleNormal="130" workbookViewId="0">
      <selection activeCell="A7" sqref="A7:O7"/>
    </sheetView>
  </sheetViews>
  <sheetFormatPr defaultColWidth="11.42578125" defaultRowHeight="15" x14ac:dyDescent="0.25"/>
  <cols>
    <col min="1" max="1" width="4.42578125" style="8" customWidth="1"/>
    <col min="2" max="2" width="39.85546875" style="8" customWidth="1"/>
    <col min="3" max="3" width="10.85546875" style="8" customWidth="1"/>
    <col min="4" max="4" width="10.28515625" style="8" customWidth="1"/>
    <col min="5" max="6" width="6.28515625" style="8" customWidth="1"/>
    <col min="7" max="7" width="7.42578125" style="8" customWidth="1"/>
    <col min="8" max="8" width="8.28515625" style="8" customWidth="1"/>
    <col min="9" max="9" width="6.85546875" style="8" customWidth="1"/>
    <col min="10" max="10" width="7.28515625" style="8" customWidth="1"/>
    <col min="11" max="11" width="8.42578125" style="8" customWidth="1"/>
    <col min="12" max="12" width="9.140625" style="8" customWidth="1"/>
    <col min="13" max="13" width="9.42578125" style="8" customWidth="1"/>
    <col min="14" max="14" width="8.85546875" style="8" customWidth="1"/>
    <col min="15" max="15" width="10.42578125" style="8" customWidth="1"/>
    <col min="16" max="243" width="8.7109375" style="8" customWidth="1"/>
    <col min="244" max="16384" width="11.42578125" style="9"/>
  </cols>
  <sheetData>
    <row r="1" spans="1:243" s="4" customFormat="1" ht="15.75" x14ac:dyDescent="0.25">
      <c r="A1" s="68" t="s">
        <v>29</v>
      </c>
      <c r="B1" s="68"/>
      <c r="C1" s="68"/>
      <c r="D1" s="68"/>
      <c r="E1" s="68"/>
      <c r="F1" s="68"/>
      <c r="G1" s="1"/>
      <c r="H1" s="1"/>
      <c r="I1" s="1"/>
      <c r="J1" s="2"/>
      <c r="K1" s="3"/>
      <c r="L1" s="2"/>
      <c r="M1" s="2"/>
      <c r="N1" s="2"/>
      <c r="O1" s="2"/>
    </row>
    <row r="2" spans="1:243" s="4" customFormat="1" x14ac:dyDescent="0.25">
      <c r="A2" s="68" t="s">
        <v>62</v>
      </c>
      <c r="B2" s="68"/>
      <c r="C2" s="68"/>
      <c r="D2" s="68"/>
      <c r="E2" s="22"/>
      <c r="F2" s="22"/>
      <c r="G2" s="23"/>
      <c r="H2" s="23"/>
      <c r="I2" s="23"/>
      <c r="J2" s="2"/>
      <c r="K2" s="24"/>
      <c r="L2" s="2"/>
      <c r="M2" s="2"/>
      <c r="N2" s="2"/>
      <c r="O2" s="2"/>
    </row>
    <row r="3" spans="1:243" s="4" customFormat="1" ht="33" customHeight="1" x14ac:dyDescent="0.25">
      <c r="A3" s="69" t="s">
        <v>63</v>
      </c>
      <c r="B3" s="69"/>
      <c r="C3" s="69"/>
      <c r="D3" s="69"/>
      <c r="E3" s="22"/>
      <c r="F3" s="22"/>
      <c r="G3" s="23"/>
      <c r="H3" s="23"/>
      <c r="I3" s="23"/>
      <c r="J3" s="2"/>
      <c r="K3" s="24"/>
      <c r="L3" s="2"/>
      <c r="M3" s="2"/>
      <c r="N3" s="2"/>
      <c r="O3" s="2"/>
    </row>
    <row r="4" spans="1:243" s="4" customFormat="1" x14ac:dyDescent="0.25">
      <c r="A4" s="70" t="s">
        <v>57</v>
      </c>
      <c r="B4" s="70"/>
      <c r="C4" s="70"/>
      <c r="D4" s="70"/>
      <c r="E4" s="22"/>
      <c r="F4" s="22"/>
      <c r="G4" s="25"/>
      <c r="H4" s="25"/>
      <c r="I4" s="25"/>
      <c r="J4" s="2"/>
      <c r="K4" s="24"/>
      <c r="L4" s="2"/>
      <c r="M4" s="2"/>
      <c r="N4" s="2"/>
      <c r="O4" s="2"/>
    </row>
    <row r="5" spans="1:243" s="4" customFormat="1" x14ac:dyDescent="0.25">
      <c r="A5" s="22"/>
      <c r="B5" s="22"/>
      <c r="C5" s="22"/>
      <c r="D5" s="22"/>
      <c r="E5" s="26"/>
      <c r="F5" s="26"/>
      <c r="G5" s="23"/>
      <c r="H5" s="23"/>
      <c r="I5" s="23"/>
      <c r="J5" s="2"/>
      <c r="K5" s="24"/>
      <c r="L5" s="2"/>
      <c r="M5" s="2"/>
      <c r="N5" s="2"/>
      <c r="O5" s="2"/>
    </row>
    <row r="6" spans="1:243" s="5" customFormat="1" ht="15.75" x14ac:dyDescent="0.25">
      <c r="A6" s="74" t="s">
        <v>66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1:243" s="5" customFormat="1" ht="15.75" x14ac:dyDescent="0.25">
      <c r="A7" s="74" t="s">
        <v>61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</row>
    <row r="8" spans="1:243" s="5" customFormat="1" ht="15" customHeight="1" x14ac:dyDescent="0.25">
      <c r="A8" s="71"/>
      <c r="B8" s="71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75"/>
      <c r="O8" s="76"/>
    </row>
    <row r="9" spans="1:243" s="5" customFormat="1" x14ac:dyDescent="0.25">
      <c r="A9" s="72" t="s">
        <v>0</v>
      </c>
      <c r="B9" s="67" t="s">
        <v>2</v>
      </c>
      <c r="C9" s="73" t="s">
        <v>3</v>
      </c>
      <c r="D9" s="73" t="s">
        <v>4</v>
      </c>
      <c r="E9" s="67" t="s">
        <v>5</v>
      </c>
      <c r="F9" s="67"/>
      <c r="G9" s="67"/>
      <c r="H9" s="67"/>
      <c r="I9" s="67"/>
      <c r="J9" s="67"/>
      <c r="K9" s="67" t="s">
        <v>6</v>
      </c>
      <c r="L9" s="67"/>
      <c r="M9" s="67"/>
      <c r="N9" s="67"/>
      <c r="O9" s="67"/>
    </row>
    <row r="10" spans="1:243" s="5" customFormat="1" ht="107.25" customHeight="1" x14ac:dyDescent="0.25">
      <c r="A10" s="72"/>
      <c r="B10" s="67"/>
      <c r="C10" s="73"/>
      <c r="D10" s="73"/>
      <c r="E10" s="28" t="s">
        <v>7</v>
      </c>
      <c r="F10" s="28" t="s">
        <v>12</v>
      </c>
      <c r="G10" s="28" t="s">
        <v>1</v>
      </c>
      <c r="H10" s="28" t="s">
        <v>13</v>
      </c>
      <c r="I10" s="28" t="s">
        <v>14</v>
      </c>
      <c r="J10" s="28" t="s">
        <v>15</v>
      </c>
      <c r="K10" s="28" t="s">
        <v>8</v>
      </c>
      <c r="L10" s="28" t="s">
        <v>1</v>
      </c>
      <c r="M10" s="28" t="s">
        <v>13</v>
      </c>
      <c r="N10" s="28" t="s">
        <v>14</v>
      </c>
      <c r="O10" s="28" t="s">
        <v>16</v>
      </c>
    </row>
    <row r="11" spans="1:243" s="5" customFormat="1" ht="15.75" thickBot="1" x14ac:dyDescent="0.3">
      <c r="A11" s="29">
        <v>1</v>
      </c>
      <c r="B11" s="29" t="s">
        <v>17</v>
      </c>
      <c r="C11" s="29" t="s">
        <v>9</v>
      </c>
      <c r="D11" s="29" t="s">
        <v>10</v>
      </c>
      <c r="E11" s="29" t="s">
        <v>11</v>
      </c>
      <c r="F11" s="29" t="s">
        <v>18</v>
      </c>
      <c r="G11" s="29" t="s">
        <v>19</v>
      </c>
      <c r="H11" s="29" t="s">
        <v>20</v>
      </c>
      <c r="I11" s="29" t="s">
        <v>21</v>
      </c>
      <c r="J11" s="29" t="s">
        <v>22</v>
      </c>
      <c r="K11" s="29" t="s">
        <v>23</v>
      </c>
      <c r="L11" s="29" t="s">
        <v>24</v>
      </c>
      <c r="M11" s="29" t="s">
        <v>25</v>
      </c>
      <c r="N11" s="29" t="s">
        <v>26</v>
      </c>
      <c r="O11" s="29" t="s">
        <v>27</v>
      </c>
    </row>
    <row r="12" spans="1:243" s="7" customFormat="1" ht="15.75" thickTop="1" x14ac:dyDescent="0.25">
      <c r="A12" s="30"/>
      <c r="B12" s="31" t="s">
        <v>30</v>
      </c>
      <c r="C12" s="32"/>
      <c r="D12" s="33"/>
      <c r="E12" s="34"/>
      <c r="F12" s="35">
        <v>9.1199999999999992</v>
      </c>
      <c r="G12" s="36"/>
      <c r="H12" s="36"/>
      <c r="I12" s="36"/>
      <c r="J12" s="36"/>
      <c r="K12" s="36"/>
      <c r="L12" s="36"/>
      <c r="M12" s="36"/>
      <c r="N12" s="36"/>
      <c r="O12" s="3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</row>
    <row r="13" spans="1:243" customFormat="1" x14ac:dyDescent="0.25">
      <c r="A13" s="37">
        <v>1</v>
      </c>
      <c r="B13" s="38" t="s">
        <v>31</v>
      </c>
      <c r="C13" s="39" t="s">
        <v>32</v>
      </c>
      <c r="D13" s="40">
        <v>44.62</v>
      </c>
      <c r="E13" s="41"/>
      <c r="F13" s="40"/>
      <c r="G13" s="42"/>
      <c r="H13" s="40"/>
      <c r="I13" s="40"/>
      <c r="J13" s="40"/>
      <c r="K13" s="43"/>
      <c r="L13" s="40"/>
      <c r="M13" s="40"/>
      <c r="N13" s="40"/>
      <c r="O13" s="40"/>
      <c r="P13" s="18"/>
    </row>
    <row r="14" spans="1:243" customFormat="1" x14ac:dyDescent="0.25">
      <c r="A14" s="37">
        <v>2</v>
      </c>
      <c r="B14" s="38" t="s">
        <v>33</v>
      </c>
      <c r="C14" s="39" t="s">
        <v>32</v>
      </c>
      <c r="D14" s="40">
        <f>D13</f>
        <v>44.62</v>
      </c>
      <c r="E14" s="41"/>
      <c r="F14" s="40"/>
      <c r="G14" s="42"/>
      <c r="H14" s="40"/>
      <c r="I14" s="40"/>
      <c r="J14" s="40"/>
      <c r="K14" s="43"/>
      <c r="L14" s="40"/>
      <c r="M14" s="40"/>
      <c r="N14" s="40"/>
      <c r="O14" s="40"/>
      <c r="P14" s="18"/>
    </row>
    <row r="15" spans="1:243" s="13" customFormat="1" ht="30" x14ac:dyDescent="0.25">
      <c r="A15" s="44">
        <v>3</v>
      </c>
      <c r="B15" s="45" t="s">
        <v>34</v>
      </c>
      <c r="C15" s="46" t="s">
        <v>32</v>
      </c>
      <c r="D15" s="47">
        <f>D13</f>
        <v>44.62</v>
      </c>
      <c r="E15" s="48"/>
      <c r="F15" s="40"/>
      <c r="G15" s="48"/>
      <c r="H15" s="48"/>
      <c r="I15" s="48"/>
      <c r="J15" s="48"/>
      <c r="K15" s="49"/>
      <c r="L15" s="48"/>
      <c r="M15" s="48"/>
      <c r="N15" s="48"/>
      <c r="O15" s="48"/>
    </row>
    <row r="16" spans="1:243" s="13" customFormat="1" ht="30" x14ac:dyDescent="0.25">
      <c r="A16" s="44">
        <v>4</v>
      </c>
      <c r="B16" s="45" t="s">
        <v>35</v>
      </c>
      <c r="C16" s="46" t="s">
        <v>32</v>
      </c>
      <c r="D16" s="47">
        <f>D13</f>
        <v>44.62</v>
      </c>
      <c r="E16" s="48"/>
      <c r="F16" s="40"/>
      <c r="G16" s="48"/>
      <c r="H16" s="48"/>
      <c r="I16" s="48"/>
      <c r="J16" s="48"/>
      <c r="K16" s="49"/>
      <c r="L16" s="48"/>
      <c r="M16" s="48"/>
      <c r="N16" s="48"/>
      <c r="O16" s="48"/>
    </row>
    <row r="17" spans="1:243" s="7" customFormat="1" x14ac:dyDescent="0.25">
      <c r="A17" s="30"/>
      <c r="B17" s="31" t="s">
        <v>36</v>
      </c>
      <c r="C17" s="50"/>
      <c r="D17" s="51"/>
      <c r="E17" s="52"/>
      <c r="F17" s="53"/>
      <c r="G17" s="54"/>
      <c r="H17" s="54"/>
      <c r="I17" s="54"/>
      <c r="J17" s="54"/>
      <c r="K17" s="54"/>
      <c r="L17" s="54"/>
      <c r="M17" s="54"/>
      <c r="N17" s="54"/>
      <c r="O17" s="54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</row>
    <row r="18" spans="1:243" s="13" customFormat="1" x14ac:dyDescent="0.25">
      <c r="A18" s="44">
        <v>5</v>
      </c>
      <c r="B18" s="45" t="s">
        <v>37</v>
      </c>
      <c r="C18" s="46" t="s">
        <v>38</v>
      </c>
      <c r="D18" s="47">
        <v>94.52</v>
      </c>
      <c r="E18" s="48"/>
      <c r="F18" s="40"/>
      <c r="G18" s="48"/>
      <c r="H18" s="48"/>
      <c r="I18" s="48"/>
      <c r="J18" s="48"/>
      <c r="K18" s="49"/>
      <c r="L18" s="48"/>
      <c r="M18" s="48"/>
      <c r="N18" s="48"/>
      <c r="O18" s="48"/>
    </row>
    <row r="19" spans="1:243" s="13" customFormat="1" ht="24" customHeight="1" x14ac:dyDescent="0.25">
      <c r="A19" s="44">
        <v>6</v>
      </c>
      <c r="B19" s="45" t="s">
        <v>39</v>
      </c>
      <c r="C19" s="46" t="s">
        <v>44</v>
      </c>
      <c r="D19" s="47">
        <f>D18*0.5*0.3</f>
        <v>14.177999999999999</v>
      </c>
      <c r="E19" s="48"/>
      <c r="F19" s="40"/>
      <c r="G19" s="48"/>
      <c r="H19" s="48"/>
      <c r="I19" s="48"/>
      <c r="J19" s="48"/>
      <c r="K19" s="49"/>
      <c r="L19" s="48"/>
      <c r="M19" s="48"/>
      <c r="N19" s="48"/>
      <c r="O19" s="48"/>
    </row>
    <row r="20" spans="1:243" s="13" customFormat="1" x14ac:dyDescent="0.25">
      <c r="A20" s="44">
        <v>7</v>
      </c>
      <c r="B20" s="45" t="s">
        <v>40</v>
      </c>
      <c r="C20" s="46" t="s">
        <v>32</v>
      </c>
      <c r="D20" s="47">
        <f>D18*0.35</f>
        <v>33.081999999999994</v>
      </c>
      <c r="E20" s="48"/>
      <c r="F20" s="40"/>
      <c r="G20" s="48"/>
      <c r="H20" s="48"/>
      <c r="I20" s="48"/>
      <c r="J20" s="48"/>
      <c r="K20" s="49"/>
      <c r="L20" s="48"/>
      <c r="M20" s="48"/>
      <c r="N20" s="48"/>
      <c r="O20" s="48"/>
    </row>
    <row r="21" spans="1:243" s="13" customFormat="1" x14ac:dyDescent="0.25">
      <c r="A21" s="44">
        <v>8</v>
      </c>
      <c r="B21" s="45" t="s">
        <v>41</v>
      </c>
      <c r="C21" s="46" t="s">
        <v>32</v>
      </c>
      <c r="D21" s="47">
        <f>D18*0.35</f>
        <v>33.081999999999994</v>
      </c>
      <c r="E21" s="48"/>
      <c r="F21" s="40"/>
      <c r="G21" s="48"/>
      <c r="H21" s="48"/>
      <c r="I21" s="48"/>
      <c r="J21" s="48"/>
      <c r="K21" s="49"/>
      <c r="L21" s="48"/>
      <c r="M21" s="48"/>
      <c r="N21" s="48"/>
      <c r="O21" s="48"/>
    </row>
    <row r="22" spans="1:243" s="13" customFormat="1" ht="30" x14ac:dyDescent="0.25">
      <c r="A22" s="44">
        <v>9</v>
      </c>
      <c r="B22" s="45" t="s">
        <v>42</v>
      </c>
      <c r="C22" s="46" t="s">
        <v>32</v>
      </c>
      <c r="D22" s="47">
        <f>D18*0.35</f>
        <v>33.081999999999994</v>
      </c>
      <c r="E22" s="48"/>
      <c r="F22" s="40"/>
      <c r="G22" s="48"/>
      <c r="H22" s="48"/>
      <c r="I22" s="48"/>
      <c r="J22" s="48"/>
      <c r="K22" s="49"/>
      <c r="L22" s="48"/>
      <c r="M22" s="48"/>
      <c r="N22" s="48"/>
      <c r="O22" s="48"/>
    </row>
    <row r="23" spans="1:243" s="13" customFormat="1" ht="60" x14ac:dyDescent="0.25">
      <c r="A23" s="44">
        <v>9</v>
      </c>
      <c r="B23" s="45" t="s">
        <v>43</v>
      </c>
      <c r="C23" s="46" t="s">
        <v>32</v>
      </c>
      <c r="D23" s="47">
        <f>D18*0.35</f>
        <v>33.081999999999994</v>
      </c>
      <c r="E23" s="48"/>
      <c r="F23" s="40"/>
      <c r="G23" s="48"/>
      <c r="H23" s="48"/>
      <c r="I23" s="48"/>
      <c r="J23" s="48"/>
      <c r="K23" s="49"/>
      <c r="L23" s="48"/>
      <c r="M23" s="48"/>
      <c r="N23" s="48"/>
      <c r="O23" s="48"/>
    </row>
    <row r="24" spans="1:243" s="13" customFormat="1" x14ac:dyDescent="0.25">
      <c r="A24" s="44">
        <v>10</v>
      </c>
      <c r="B24" s="45" t="s">
        <v>45</v>
      </c>
      <c r="C24" s="46" t="s">
        <v>32</v>
      </c>
      <c r="D24" s="47">
        <f>D23</f>
        <v>33.081999999999994</v>
      </c>
      <c r="E24" s="48"/>
      <c r="F24" s="40"/>
      <c r="G24" s="48"/>
      <c r="H24" s="48"/>
      <c r="I24" s="48"/>
      <c r="J24" s="48"/>
      <c r="K24" s="49"/>
      <c r="L24" s="48"/>
      <c r="M24" s="48"/>
      <c r="N24" s="48"/>
      <c r="O24" s="48"/>
    </row>
    <row r="25" spans="1:243" s="13" customFormat="1" ht="30" x14ac:dyDescent="0.25">
      <c r="A25" s="44">
        <v>11</v>
      </c>
      <c r="B25" s="45" t="s">
        <v>46</v>
      </c>
      <c r="C25" s="46" t="s">
        <v>32</v>
      </c>
      <c r="D25" s="47">
        <f>D24</f>
        <v>33.081999999999994</v>
      </c>
      <c r="E25" s="48"/>
      <c r="F25" s="40"/>
      <c r="G25" s="48"/>
      <c r="H25" s="48"/>
      <c r="I25" s="48"/>
      <c r="J25" s="48"/>
      <c r="K25" s="49"/>
      <c r="L25" s="48"/>
      <c r="M25" s="48"/>
      <c r="N25" s="48"/>
      <c r="O25" s="48"/>
    </row>
    <row r="26" spans="1:243" s="13" customFormat="1" x14ac:dyDescent="0.25">
      <c r="A26" s="44">
        <v>12</v>
      </c>
      <c r="B26" s="45" t="s">
        <v>47</v>
      </c>
      <c r="C26" s="46" t="s">
        <v>32</v>
      </c>
      <c r="D26" s="47">
        <f>D25</f>
        <v>33.081999999999994</v>
      </c>
      <c r="E26" s="48"/>
      <c r="F26" s="40"/>
      <c r="G26" s="48"/>
      <c r="H26" s="48"/>
      <c r="I26" s="48"/>
      <c r="J26" s="48"/>
      <c r="K26" s="49"/>
      <c r="L26" s="48"/>
      <c r="M26" s="48"/>
      <c r="N26" s="48"/>
      <c r="O26" s="48"/>
    </row>
    <row r="27" spans="1:243" s="13" customFormat="1" x14ac:dyDescent="0.25">
      <c r="A27" s="44">
        <v>13</v>
      </c>
      <c r="B27" s="45" t="s">
        <v>53</v>
      </c>
      <c r="C27" s="46" t="s">
        <v>44</v>
      </c>
      <c r="D27" s="47">
        <f>D18*0.5*0.1</f>
        <v>4.726</v>
      </c>
      <c r="E27" s="48"/>
      <c r="F27" s="40"/>
      <c r="G27" s="48"/>
      <c r="H27" s="48"/>
      <c r="I27" s="48"/>
      <c r="J27" s="48"/>
      <c r="K27" s="49"/>
      <c r="L27" s="48"/>
      <c r="M27" s="48"/>
      <c r="N27" s="48"/>
      <c r="O27" s="48"/>
    </row>
    <row r="28" spans="1:243" s="7" customFormat="1" ht="28.5" x14ac:dyDescent="0.25">
      <c r="A28" s="30"/>
      <c r="B28" s="31" t="s">
        <v>64</v>
      </c>
      <c r="C28" s="50"/>
      <c r="D28" s="51"/>
      <c r="E28" s="52"/>
      <c r="F28" s="53"/>
      <c r="G28" s="54"/>
      <c r="H28" s="54"/>
      <c r="I28" s="54"/>
      <c r="J28" s="54"/>
      <c r="K28" s="54"/>
      <c r="L28" s="54"/>
      <c r="M28" s="54"/>
      <c r="N28" s="54"/>
      <c r="O28" s="54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</row>
    <row r="29" spans="1:243" s="13" customFormat="1" x14ac:dyDescent="0.25">
      <c r="A29" s="44">
        <v>14</v>
      </c>
      <c r="B29" s="45" t="s">
        <v>48</v>
      </c>
      <c r="C29" s="46" t="s">
        <v>44</v>
      </c>
      <c r="D29" s="47">
        <f>D18*0.5*0.05</f>
        <v>2.363</v>
      </c>
      <c r="E29" s="48"/>
      <c r="F29" s="40"/>
      <c r="G29" s="48"/>
      <c r="H29" s="48"/>
      <c r="I29" s="48"/>
      <c r="J29" s="48"/>
      <c r="K29" s="49"/>
      <c r="L29" s="48"/>
      <c r="M29" s="48"/>
      <c r="N29" s="48"/>
      <c r="O29" s="48"/>
    </row>
    <row r="30" spans="1:243" s="13" customFormat="1" x14ac:dyDescent="0.25">
      <c r="A30" s="44">
        <v>15</v>
      </c>
      <c r="B30" s="45" t="s">
        <v>49</v>
      </c>
      <c r="C30" s="46" t="s">
        <v>44</v>
      </c>
      <c r="D30" s="47">
        <f>D29*2</f>
        <v>4.726</v>
      </c>
      <c r="E30" s="48"/>
      <c r="F30" s="40"/>
      <c r="G30" s="48"/>
      <c r="H30" s="48"/>
      <c r="I30" s="48"/>
      <c r="J30" s="48"/>
      <c r="K30" s="49"/>
      <c r="L30" s="48"/>
      <c r="M30" s="48"/>
      <c r="N30" s="48"/>
      <c r="O30" s="48"/>
    </row>
    <row r="31" spans="1:243" s="13" customFormat="1" ht="30" x14ac:dyDescent="0.25">
      <c r="A31" s="44">
        <v>16</v>
      </c>
      <c r="B31" s="45" t="s">
        <v>50</v>
      </c>
      <c r="C31" s="46" t="s">
        <v>51</v>
      </c>
      <c r="D31" s="47">
        <f>D18+6</f>
        <v>100.52</v>
      </c>
      <c r="E31" s="48"/>
      <c r="F31" s="40"/>
      <c r="G31" s="48"/>
      <c r="H31" s="48"/>
      <c r="I31" s="48"/>
      <c r="J31" s="48"/>
      <c r="K31" s="49"/>
      <c r="L31" s="48"/>
      <c r="M31" s="48"/>
      <c r="N31" s="48"/>
      <c r="O31" s="48"/>
    </row>
    <row r="32" spans="1:243" s="13" customFormat="1" ht="30" x14ac:dyDescent="0.25">
      <c r="A32" s="44">
        <v>17</v>
      </c>
      <c r="B32" s="45" t="s">
        <v>52</v>
      </c>
      <c r="C32" s="46" t="s">
        <v>32</v>
      </c>
      <c r="D32" s="47">
        <f>D31*0.5</f>
        <v>50.26</v>
      </c>
      <c r="E32" s="48"/>
      <c r="F32" s="40"/>
      <c r="G32" s="48"/>
      <c r="H32" s="48"/>
      <c r="I32" s="48"/>
      <c r="J32" s="48"/>
      <c r="K32" s="49"/>
      <c r="L32" s="48"/>
      <c r="M32" s="48"/>
      <c r="N32" s="48"/>
      <c r="O32" s="48"/>
    </row>
    <row r="33" spans="1:243" customFormat="1" ht="30" x14ac:dyDescent="0.25">
      <c r="A33" s="37">
        <v>18</v>
      </c>
      <c r="B33" s="38" t="s">
        <v>54</v>
      </c>
      <c r="C33" s="39" t="s">
        <v>44</v>
      </c>
      <c r="D33" s="40">
        <f>(D19-D27)*0.8</f>
        <v>7.5615999999999985</v>
      </c>
      <c r="E33" s="41"/>
      <c r="F33" s="40"/>
      <c r="G33" s="42"/>
      <c r="H33" s="48"/>
      <c r="I33" s="40"/>
      <c r="J33" s="48"/>
      <c r="K33" s="43"/>
      <c r="L33" s="48"/>
      <c r="M33" s="48"/>
      <c r="N33" s="48"/>
      <c r="O33" s="48"/>
      <c r="P33" s="18"/>
    </row>
    <row r="34" spans="1:243" s="7" customFormat="1" x14ac:dyDescent="0.25">
      <c r="A34" s="30"/>
      <c r="B34" s="31" t="s">
        <v>55</v>
      </c>
      <c r="C34" s="50"/>
      <c r="D34" s="51"/>
      <c r="E34" s="52"/>
      <c r="F34" s="53"/>
      <c r="G34" s="54"/>
      <c r="H34" s="54"/>
      <c r="I34" s="54"/>
      <c r="J34" s="54"/>
      <c r="K34" s="54"/>
      <c r="L34" s="54"/>
      <c r="M34" s="54"/>
      <c r="N34" s="54"/>
      <c r="O34" s="54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</row>
    <row r="35" spans="1:243" customFormat="1" x14ac:dyDescent="0.25">
      <c r="A35" s="37">
        <v>19</v>
      </c>
      <c r="B35" s="38" t="s">
        <v>56</v>
      </c>
      <c r="C35" s="39" t="s">
        <v>44</v>
      </c>
      <c r="D35" s="40">
        <v>14</v>
      </c>
      <c r="E35" s="41"/>
      <c r="F35" s="40"/>
      <c r="G35" s="42"/>
      <c r="H35" s="40"/>
      <c r="I35" s="40"/>
      <c r="J35" s="48"/>
      <c r="K35" s="43"/>
      <c r="L35" s="48"/>
      <c r="M35" s="48"/>
      <c r="N35" s="48"/>
      <c r="O35" s="48"/>
      <c r="P35" s="18"/>
    </row>
    <row r="36" spans="1:243" s="5" customFormat="1" ht="14.45" customHeight="1" collapsed="1" x14ac:dyDescent="0.25">
      <c r="A36" s="64" t="s">
        <v>65</v>
      </c>
      <c r="B36" s="65"/>
      <c r="C36" s="65"/>
      <c r="D36" s="65"/>
      <c r="E36" s="65"/>
      <c r="F36" s="65"/>
      <c r="G36" s="65"/>
      <c r="H36" s="65"/>
      <c r="I36" s="65"/>
      <c r="J36" s="66"/>
      <c r="K36" s="55"/>
      <c r="L36" s="56"/>
      <c r="M36" s="56"/>
      <c r="N36" s="56"/>
      <c r="O36" s="56"/>
      <c r="P36" s="12"/>
      <c r="Q36" s="12"/>
      <c r="R36" s="12"/>
      <c r="S36" s="12"/>
    </row>
    <row r="37" spans="1:243" x14ac:dyDescent="0.25">
      <c r="A37" s="57"/>
      <c r="B37" s="57"/>
      <c r="L37" s="79" t="s">
        <v>58</v>
      </c>
      <c r="M37" s="80"/>
      <c r="N37" s="81"/>
      <c r="O37" s="58"/>
    </row>
    <row r="38" spans="1:243" x14ac:dyDescent="0.25">
      <c r="A38" s="59"/>
      <c r="B38" s="60"/>
      <c r="D38" s="61"/>
      <c r="L38" s="82" t="s">
        <v>59</v>
      </c>
      <c r="M38" s="83"/>
      <c r="N38" s="84"/>
      <c r="O38" s="58"/>
    </row>
    <row r="39" spans="1:243" x14ac:dyDescent="0.25">
      <c r="A39" s="57"/>
      <c r="B39" s="62"/>
      <c r="L39" s="79" t="s">
        <v>60</v>
      </c>
      <c r="M39" s="80"/>
      <c r="N39" s="81"/>
      <c r="O39" s="58"/>
    </row>
    <row r="40" spans="1:243" x14ac:dyDescent="0.25">
      <c r="A40" s="59"/>
      <c r="B40" s="62"/>
      <c r="L40" s="85" t="s">
        <v>28</v>
      </c>
      <c r="M40" s="86"/>
      <c r="N40" s="87"/>
      <c r="O40" s="63"/>
      <c r="P40" s="20"/>
    </row>
    <row r="41" spans="1:243" x14ac:dyDescent="0.25">
      <c r="A41" s="11"/>
      <c r="B41" s="15"/>
      <c r="C41" s="10"/>
      <c r="D41" s="10"/>
      <c r="E41" s="10"/>
      <c r="F41" s="10"/>
      <c r="G41" s="10"/>
      <c r="H41" s="10"/>
      <c r="I41" s="10"/>
      <c r="J41" s="10"/>
      <c r="K41" s="10"/>
      <c r="L41" s="77"/>
      <c r="M41" s="77"/>
      <c r="N41" s="77"/>
      <c r="O41" s="19"/>
    </row>
    <row r="42" spans="1:243" x14ac:dyDescent="0.25">
      <c r="A42" s="11"/>
      <c r="B42" s="15"/>
      <c r="C42" s="10"/>
      <c r="D42" s="10"/>
      <c r="E42" s="10"/>
      <c r="F42" s="10"/>
      <c r="G42" s="10"/>
      <c r="H42" s="10"/>
      <c r="I42" s="10"/>
      <c r="J42" s="10"/>
      <c r="K42" s="10"/>
      <c r="L42" s="78"/>
      <c r="M42" s="78"/>
      <c r="N42" s="78"/>
      <c r="O42" s="21"/>
    </row>
    <row r="43" spans="1:243" x14ac:dyDescent="0.25">
      <c r="O43" s="20"/>
    </row>
    <row r="44" spans="1:243" x14ac:dyDescent="0.25">
      <c r="B44" s="14"/>
    </row>
    <row r="45" spans="1:243" x14ac:dyDescent="0.25">
      <c r="B45" s="16"/>
    </row>
    <row r="46" spans="1:243" x14ac:dyDescent="0.25">
      <c r="B46" s="17"/>
    </row>
    <row r="47" spans="1:243" x14ac:dyDescent="0.25">
      <c r="B47" s="17"/>
    </row>
  </sheetData>
  <mergeCells count="21">
    <mergeCell ref="L41:N41"/>
    <mergeCell ref="L42:N42"/>
    <mergeCell ref="L37:N37"/>
    <mergeCell ref="L38:N38"/>
    <mergeCell ref="L39:N39"/>
    <mergeCell ref="L40:N40"/>
    <mergeCell ref="A36:J36"/>
    <mergeCell ref="K9:O9"/>
    <mergeCell ref="A1:F1"/>
    <mergeCell ref="A2:D2"/>
    <mergeCell ref="A3:D3"/>
    <mergeCell ref="A4:D4"/>
    <mergeCell ref="A8:B8"/>
    <mergeCell ref="A9:A10"/>
    <mergeCell ref="B9:B10"/>
    <mergeCell ref="C9:C10"/>
    <mergeCell ref="D9:D10"/>
    <mergeCell ref="E9:J9"/>
    <mergeCell ref="A7:O7"/>
    <mergeCell ref="A6:O6"/>
    <mergeCell ref="N8:O8"/>
  </mergeCells>
  <pageMargins left="0.70866141732283472" right="0.70866141732283472" top="0.44" bottom="0.74803149606299213" header="0.31496062992125984" footer="0.31496062992125984"/>
  <pageSetup paperSize="9" scale="91" orientation="landscape" r:id="rId1"/>
  <colBreaks count="1" manualBreakCount="1">
    <brk id="1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66A340A86DAA4B9FB611CDDD4E2364" ma:contentTypeVersion="13" ma:contentTypeDescription="Create a new document." ma:contentTypeScope="" ma:versionID="4ca9d5ba53d3d9d15ee89199ebd72fc4">
  <xsd:schema xmlns:xsd="http://www.w3.org/2001/XMLSchema" xmlns:xs="http://www.w3.org/2001/XMLSchema" xmlns:p="http://schemas.microsoft.com/office/2006/metadata/properties" xmlns:ns2="78d9ff57-adb2-4684-8087-c894147012cd" xmlns:ns3="8220d4b3-b109-48bd-a46d-ed04313004fc" targetNamespace="http://schemas.microsoft.com/office/2006/metadata/properties" ma:root="true" ma:fieldsID="46eb7bbc225c96bb4979b0bf72bf68e7" ns2:_="" ns3:_="">
    <xsd:import namespace="78d9ff57-adb2-4684-8087-c894147012cd"/>
    <xsd:import namespace="8220d4b3-b109-48bd-a46d-ed04313004f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9ff57-adb2-4684-8087-c894147012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20d4b3-b109-48bd-a46d-ed04313004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94DC2B-8C03-4012-B336-7AAC11DD7F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d9ff57-adb2-4684-8087-c894147012cd"/>
    <ds:schemaRef ds:uri="8220d4b3-b109-48bd-a46d-ed04313004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A7EA4F-64BA-4DB7-B043-5576571680DF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78d9ff57-adb2-4684-8087-c894147012cd"/>
    <ds:schemaRef ds:uri="http://purl.org/dc/elements/1.1/"/>
    <ds:schemaRef ds:uri="8220d4b3-b109-48bd-a46d-ed04313004f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001C8AD-2836-4B68-BE32-BE673F67E0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Fasādes un cokola atjaunošana</vt:lpstr>
      <vt:lpstr>'Fasādes un cokola atjaunošana'!Drukas_apgabals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Oskars Sics</dc:creator>
  <cp:lastModifiedBy>Liene Viskupaite</cp:lastModifiedBy>
  <cp:lastPrinted>2021-06-16T07:16:44Z</cp:lastPrinted>
  <dcterms:created xsi:type="dcterms:W3CDTF">2014-01-17T09:12:27Z</dcterms:created>
  <dcterms:modified xsi:type="dcterms:W3CDTF">2022-08-15T11:53:25Z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0x0101000466A340A86DAA4B9FB611CDDD4E2364</vt:lpwstr>
  </property>
</Properties>
</file>